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3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P0018389\Documents\PLANY studiów\WWW\rok akademicki 2021_22\"/>
    </mc:Choice>
  </mc:AlternateContent>
  <xr:revisionPtr revIDLastSave="0" documentId="13_ncr:1_{A302F17D-6797-435E-B7AA-74BAB8B850AD}" xr6:coauthVersionLast="36" xr6:coauthVersionMax="36" xr10:uidLastSave="{00000000-0000-0000-0000-000000000000}"/>
  <bookViews>
    <workbookView xWindow="-12" yWindow="6840" windowWidth="29040" windowHeight="6888" xr2:uid="{00000000-000D-0000-FFFF-FFFF00000000}"/>
  </bookViews>
  <sheets>
    <sheet name="S2Mech1" sheetId="1" r:id="rId1"/>
    <sheet name="Wariant B" sheetId="2" state="hidden" r:id="rId2"/>
    <sheet name="Wariant C" sheetId="3" state="hidden" r:id="rId3"/>
  </sheets>
  <definedNames>
    <definedName name="_xlnm.Print_Area" localSheetId="0">S2Mech1!$A$1:$Z$80</definedName>
    <definedName name="_xlnm.Print_Area" localSheetId="1">'Wariant B'!$A$1:$AA$91</definedName>
    <definedName name="_xlnm.Print_Titles" localSheetId="0">S2Mech1!$1:$11</definedName>
    <definedName name="_xlnm.Print_Titles" localSheetId="1">'Wariant B'!$1:$11</definedName>
  </definedNames>
  <calcPr calcId="191029"/>
</workbook>
</file>

<file path=xl/calcChain.xml><?xml version="1.0" encoding="utf-8"?>
<calcChain xmlns="http://schemas.openxmlformats.org/spreadsheetml/2006/main">
  <c r="W10" i="1" l="1"/>
  <c r="Q10" i="1"/>
  <c r="K10" i="1"/>
  <c r="Z75" i="1" l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C36" i="1"/>
  <c r="C35" i="1"/>
  <c r="C34" i="1"/>
  <c r="C33" i="1"/>
  <c r="C32" i="1"/>
  <c r="C31" i="1"/>
  <c r="C30" i="1"/>
  <c r="C29" i="1"/>
  <c r="C28" i="1"/>
  <c r="C27" i="1"/>
  <c r="C26" i="1"/>
  <c r="C20" i="1"/>
  <c r="C21" i="1"/>
  <c r="C22" i="1"/>
  <c r="C23" i="1"/>
  <c r="C19" i="1"/>
  <c r="C16" i="1"/>
  <c r="C14" i="1"/>
  <c r="C15" i="1"/>
  <c r="C13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C17" i="1" l="1"/>
  <c r="C67" i="1" l="1"/>
  <c r="C72" i="1"/>
  <c r="E67" i="1"/>
  <c r="F67" i="1"/>
  <c r="G67" i="1"/>
  <c r="H67" i="1"/>
  <c r="U17" i="1"/>
  <c r="D67" i="1" l="1"/>
  <c r="V37" i="1"/>
  <c r="P37" i="1"/>
  <c r="J37" i="1"/>
  <c r="V17" i="1"/>
  <c r="P17" i="1"/>
  <c r="J17" i="1"/>
  <c r="C70" i="1" l="1"/>
  <c r="C51" i="1"/>
  <c r="E51" i="1"/>
  <c r="F51" i="1"/>
  <c r="G51" i="1"/>
  <c r="H51" i="1"/>
  <c r="D51" i="1" l="1"/>
  <c r="E70" i="1"/>
  <c r="F70" i="1"/>
  <c r="G70" i="1"/>
  <c r="H70" i="1"/>
  <c r="Z17" i="1"/>
  <c r="Y17" i="1"/>
  <c r="X17" i="1"/>
  <c r="W17" i="1"/>
  <c r="T17" i="1"/>
  <c r="S17" i="1"/>
  <c r="R17" i="1"/>
  <c r="Q17" i="1"/>
  <c r="O17" i="1"/>
  <c r="N17" i="1"/>
  <c r="M17" i="1"/>
  <c r="L17" i="1"/>
  <c r="K17" i="1"/>
  <c r="I17" i="1"/>
  <c r="H16" i="1"/>
  <c r="G16" i="1"/>
  <c r="F16" i="1"/>
  <c r="E16" i="1"/>
  <c r="H15" i="1"/>
  <c r="G15" i="1"/>
  <c r="F15" i="1"/>
  <c r="E15" i="1"/>
  <c r="H14" i="1"/>
  <c r="G14" i="1"/>
  <c r="F14" i="1"/>
  <c r="E14" i="1"/>
  <c r="H13" i="1"/>
  <c r="G13" i="1"/>
  <c r="F13" i="1"/>
  <c r="E13" i="1"/>
  <c r="F17" i="1" l="1"/>
  <c r="C24" i="1"/>
  <c r="D15" i="1"/>
  <c r="D70" i="1"/>
  <c r="E17" i="1"/>
  <c r="D16" i="1"/>
  <c r="G17" i="1"/>
  <c r="H17" i="1"/>
  <c r="D13" i="1"/>
  <c r="D14" i="1"/>
  <c r="D17" i="1" l="1"/>
  <c r="H32" i="1"/>
  <c r="G32" i="1"/>
  <c r="F32" i="1"/>
  <c r="E32" i="1"/>
  <c r="D32" i="1" l="1"/>
  <c r="AA85" i="3"/>
  <c r="Z85" i="3"/>
  <c r="Y85" i="3"/>
  <c r="X85" i="3"/>
  <c r="W85" i="3"/>
  <c r="V85" i="3"/>
  <c r="U85" i="3"/>
  <c r="T85" i="3"/>
  <c r="S85" i="3"/>
  <c r="R85" i="3"/>
  <c r="Q85" i="3"/>
  <c r="P85" i="3"/>
  <c r="O85" i="3"/>
  <c r="N85" i="3"/>
  <c r="M85" i="3"/>
  <c r="L85" i="3"/>
  <c r="K85" i="3"/>
  <c r="J85" i="3"/>
  <c r="I84" i="3"/>
  <c r="H84" i="3"/>
  <c r="G84" i="3"/>
  <c r="F84" i="3"/>
  <c r="E84" i="3"/>
  <c r="D84" i="3"/>
  <c r="I83" i="3"/>
  <c r="H83" i="3"/>
  <c r="G83" i="3"/>
  <c r="F83" i="3"/>
  <c r="E83" i="3" s="1"/>
  <c r="D83" i="3"/>
  <c r="I82" i="3"/>
  <c r="H82" i="3"/>
  <c r="G82" i="3"/>
  <c r="F82" i="3"/>
  <c r="E82" i="3"/>
  <c r="D82" i="3"/>
  <c r="I81" i="3"/>
  <c r="H81" i="3"/>
  <c r="G81" i="3"/>
  <c r="F81" i="3"/>
  <c r="E81" i="3" s="1"/>
  <c r="D81" i="3"/>
  <c r="I80" i="3"/>
  <c r="H80" i="3"/>
  <c r="G80" i="3"/>
  <c r="F80" i="3"/>
  <c r="E80" i="3"/>
  <c r="D80" i="3"/>
  <c r="I79" i="3"/>
  <c r="H79" i="3"/>
  <c r="G79" i="3"/>
  <c r="F79" i="3"/>
  <c r="E79" i="3" s="1"/>
  <c r="D79" i="3"/>
  <c r="I78" i="3"/>
  <c r="H78" i="3"/>
  <c r="G78" i="3"/>
  <c r="F78" i="3"/>
  <c r="E78" i="3"/>
  <c r="D78" i="3"/>
  <c r="I77" i="3"/>
  <c r="H77" i="3"/>
  <c r="H85" i="3" s="1"/>
  <c r="G77" i="3"/>
  <c r="F77" i="3"/>
  <c r="E77" i="3" s="1"/>
  <c r="D77" i="3"/>
  <c r="I76" i="3"/>
  <c r="H76" i="3"/>
  <c r="G76" i="3"/>
  <c r="F76" i="3"/>
  <c r="E76" i="3" s="1"/>
  <c r="D76" i="3"/>
  <c r="I75" i="3"/>
  <c r="I85" i="3" s="1"/>
  <c r="H75" i="3"/>
  <c r="G75" i="3"/>
  <c r="G85" i="3" s="1"/>
  <c r="F75" i="3"/>
  <c r="D75" i="3"/>
  <c r="D85" i="3" s="1"/>
  <c r="E75" i="3" l="1"/>
  <c r="E85" i="3" s="1"/>
  <c r="F85" i="3"/>
  <c r="Q68" i="3"/>
  <c r="AA68" i="3"/>
  <c r="Z68" i="3"/>
  <c r="Y68" i="3"/>
  <c r="X68" i="3"/>
  <c r="W68" i="3"/>
  <c r="V68" i="3"/>
  <c r="U68" i="3"/>
  <c r="T68" i="3"/>
  <c r="S68" i="3"/>
  <c r="R68" i="3"/>
  <c r="P68" i="3"/>
  <c r="O68" i="3"/>
  <c r="N68" i="3"/>
  <c r="M68" i="3"/>
  <c r="L68" i="3"/>
  <c r="K68" i="3"/>
  <c r="J68" i="3"/>
  <c r="I67" i="3"/>
  <c r="H67" i="3"/>
  <c r="G67" i="3"/>
  <c r="F67" i="3"/>
  <c r="D67" i="3"/>
  <c r="I66" i="3"/>
  <c r="H66" i="3"/>
  <c r="G66" i="3"/>
  <c r="F66" i="3"/>
  <c r="D66" i="3"/>
  <c r="I65" i="3"/>
  <c r="H65" i="3"/>
  <c r="G65" i="3"/>
  <c r="F65" i="3"/>
  <c r="E65" i="3" s="1"/>
  <c r="D65" i="3"/>
  <c r="I64" i="3"/>
  <c r="H64" i="3"/>
  <c r="G64" i="3"/>
  <c r="F64" i="3"/>
  <c r="D64" i="3"/>
  <c r="I63" i="3"/>
  <c r="H63" i="3"/>
  <c r="G63" i="3"/>
  <c r="F63" i="3"/>
  <c r="D63" i="3"/>
  <c r="I62" i="3"/>
  <c r="H62" i="3"/>
  <c r="G62" i="3"/>
  <c r="F62" i="3"/>
  <c r="D62" i="3"/>
  <c r="I61" i="3"/>
  <c r="H61" i="3"/>
  <c r="G61" i="3"/>
  <c r="F61" i="3"/>
  <c r="D61" i="3"/>
  <c r="I60" i="3"/>
  <c r="H60" i="3"/>
  <c r="G60" i="3"/>
  <c r="F60" i="3"/>
  <c r="D60" i="3"/>
  <c r="I59" i="3"/>
  <c r="H59" i="3"/>
  <c r="G59" i="3"/>
  <c r="F59" i="3"/>
  <c r="D59" i="3"/>
  <c r="I58" i="3"/>
  <c r="H58" i="3"/>
  <c r="G58" i="3"/>
  <c r="F58" i="3"/>
  <c r="D58" i="3"/>
  <c r="I57" i="3"/>
  <c r="I68" i="3" s="1"/>
  <c r="H57" i="3"/>
  <c r="G57" i="3"/>
  <c r="F57" i="3"/>
  <c r="D57" i="3"/>
  <c r="AA50" i="3"/>
  <c r="Z50" i="3"/>
  <c r="Y50" i="3"/>
  <c r="X50" i="3"/>
  <c r="W50" i="3"/>
  <c r="V50" i="3"/>
  <c r="U50" i="3"/>
  <c r="T50" i="3"/>
  <c r="S50" i="3"/>
  <c r="R50" i="3"/>
  <c r="Q50" i="3"/>
  <c r="P50" i="3"/>
  <c r="O50" i="3"/>
  <c r="N50" i="3"/>
  <c r="M50" i="3"/>
  <c r="L50" i="3"/>
  <c r="K50" i="3"/>
  <c r="J50" i="3"/>
  <c r="I49" i="3"/>
  <c r="H49" i="3"/>
  <c r="G49" i="3"/>
  <c r="F49" i="3"/>
  <c r="D49" i="3"/>
  <c r="I48" i="3"/>
  <c r="H48" i="3"/>
  <c r="G48" i="3"/>
  <c r="F48" i="3"/>
  <c r="D48" i="3"/>
  <c r="I47" i="3"/>
  <c r="H47" i="3"/>
  <c r="G47" i="3"/>
  <c r="F47" i="3"/>
  <c r="D47" i="3"/>
  <c r="I46" i="3"/>
  <c r="H46" i="3"/>
  <c r="G46" i="3"/>
  <c r="F46" i="3"/>
  <c r="D46" i="3"/>
  <c r="I45" i="3"/>
  <c r="H45" i="3"/>
  <c r="G45" i="3"/>
  <c r="F45" i="3"/>
  <c r="D45" i="3"/>
  <c r="I44" i="3"/>
  <c r="H44" i="3"/>
  <c r="G44" i="3"/>
  <c r="F44" i="3"/>
  <c r="D44" i="3"/>
  <c r="I43" i="3"/>
  <c r="H43" i="3"/>
  <c r="G43" i="3"/>
  <c r="F43" i="3"/>
  <c r="D43" i="3"/>
  <c r="I42" i="3"/>
  <c r="H42" i="3"/>
  <c r="G42" i="3"/>
  <c r="F42" i="3"/>
  <c r="D42" i="3"/>
  <c r="I41" i="3"/>
  <c r="H41" i="3"/>
  <c r="G41" i="3"/>
  <c r="F41" i="3"/>
  <c r="D41" i="3"/>
  <c r="I40" i="3"/>
  <c r="H40" i="3"/>
  <c r="G40" i="3"/>
  <c r="F40" i="3"/>
  <c r="D40" i="3"/>
  <c r="I39" i="3"/>
  <c r="H39" i="3"/>
  <c r="G39" i="3"/>
  <c r="F39" i="3"/>
  <c r="D39" i="3"/>
  <c r="I31" i="3"/>
  <c r="H31" i="3"/>
  <c r="G31" i="3"/>
  <c r="F31" i="3"/>
  <c r="D31" i="3"/>
  <c r="I30" i="3"/>
  <c r="H30" i="3"/>
  <c r="G30" i="3"/>
  <c r="F30" i="3"/>
  <c r="D30" i="3"/>
  <c r="I29" i="3"/>
  <c r="H29" i="3"/>
  <c r="G29" i="3"/>
  <c r="F29" i="3"/>
  <c r="D29" i="3"/>
  <c r="I28" i="3"/>
  <c r="H28" i="3"/>
  <c r="G28" i="3"/>
  <c r="F28" i="3"/>
  <c r="D28" i="3"/>
  <c r="I27" i="3"/>
  <c r="H27" i="3"/>
  <c r="G27" i="3"/>
  <c r="F27" i="3"/>
  <c r="D27" i="3"/>
  <c r="I26" i="3"/>
  <c r="H26" i="3"/>
  <c r="G26" i="3"/>
  <c r="F26" i="3"/>
  <c r="D26" i="3"/>
  <c r="I25" i="3"/>
  <c r="H25" i="3"/>
  <c r="G25" i="3"/>
  <c r="F25" i="3"/>
  <c r="D25" i="3"/>
  <c r="I24" i="3"/>
  <c r="H24" i="3"/>
  <c r="G24" i="3"/>
  <c r="F24" i="3"/>
  <c r="D24" i="3"/>
  <c r="I23" i="3"/>
  <c r="H23" i="3"/>
  <c r="G23" i="3"/>
  <c r="F23" i="3"/>
  <c r="D23" i="3"/>
  <c r="I22" i="3"/>
  <c r="H22" i="3"/>
  <c r="G22" i="3"/>
  <c r="F22" i="3"/>
  <c r="D22" i="3"/>
  <c r="I21" i="3"/>
  <c r="H21" i="3"/>
  <c r="G21" i="3"/>
  <c r="F21" i="3"/>
  <c r="D21" i="3"/>
  <c r="AA19" i="3"/>
  <c r="Z19" i="3"/>
  <c r="Y19" i="3"/>
  <c r="X19" i="3"/>
  <c r="W19" i="3"/>
  <c r="V19" i="3"/>
  <c r="U19" i="3"/>
  <c r="T19" i="3"/>
  <c r="S19" i="3"/>
  <c r="R19" i="3"/>
  <c r="Q19" i="3"/>
  <c r="P19" i="3"/>
  <c r="O19" i="3"/>
  <c r="N19" i="3"/>
  <c r="M19" i="3"/>
  <c r="L19" i="3"/>
  <c r="K19" i="3"/>
  <c r="J19" i="3"/>
  <c r="I18" i="3"/>
  <c r="H18" i="3"/>
  <c r="G18" i="3"/>
  <c r="F18" i="3"/>
  <c r="D18" i="3"/>
  <c r="I17" i="3"/>
  <c r="H17" i="3"/>
  <c r="G17" i="3"/>
  <c r="F17" i="3"/>
  <c r="D17" i="3"/>
  <c r="I16" i="3"/>
  <c r="H16" i="3"/>
  <c r="G16" i="3"/>
  <c r="F16" i="3"/>
  <c r="D16" i="3"/>
  <c r="I15" i="3"/>
  <c r="H15" i="3"/>
  <c r="G15" i="3"/>
  <c r="F15" i="3"/>
  <c r="D15" i="3"/>
  <c r="I14" i="3"/>
  <c r="H14" i="3"/>
  <c r="G14" i="3"/>
  <c r="F14" i="3"/>
  <c r="D14" i="3"/>
  <c r="G13" i="3"/>
  <c r="D13" i="3"/>
  <c r="I13" i="3"/>
  <c r="H13" i="3"/>
  <c r="F13" i="3"/>
  <c r="G68" i="3" l="1"/>
  <c r="E57" i="3"/>
  <c r="H68" i="3"/>
  <c r="E67" i="3"/>
  <c r="E63" i="3"/>
  <c r="E61" i="3"/>
  <c r="E59" i="3"/>
  <c r="D68" i="3"/>
  <c r="F68" i="3"/>
  <c r="E58" i="3"/>
  <c r="E68" i="3" s="1"/>
  <c r="E60" i="3"/>
  <c r="E62" i="3"/>
  <c r="E64" i="3"/>
  <c r="E66" i="3"/>
  <c r="E39" i="3"/>
  <c r="E41" i="3"/>
  <c r="E43" i="3"/>
  <c r="E45" i="3"/>
  <c r="E47" i="3"/>
  <c r="E49" i="3"/>
  <c r="E31" i="3"/>
  <c r="G50" i="3"/>
  <c r="I50" i="3"/>
  <c r="E40" i="3"/>
  <c r="E42" i="3"/>
  <c r="E44" i="3"/>
  <c r="H19" i="3"/>
  <c r="D19" i="3"/>
  <c r="E29" i="3"/>
  <c r="E46" i="3"/>
  <c r="H50" i="3"/>
  <c r="D50" i="3"/>
  <c r="E48" i="3"/>
  <c r="F50" i="3"/>
  <c r="F19" i="3"/>
  <c r="I19" i="3"/>
  <c r="G19" i="3"/>
  <c r="E14" i="3"/>
  <c r="E16" i="3"/>
  <c r="E24" i="3"/>
  <c r="E30" i="3"/>
  <c r="E18" i="3"/>
  <c r="E26" i="3"/>
  <c r="E15" i="3"/>
  <c r="E17" i="3"/>
  <c r="E21" i="3"/>
  <c r="E23" i="3"/>
  <c r="E25" i="3"/>
  <c r="E27" i="3"/>
  <c r="E22" i="3"/>
  <c r="E28" i="3"/>
  <c r="E13" i="3"/>
  <c r="J33" i="2"/>
  <c r="J19" i="2"/>
  <c r="AA86" i="2"/>
  <c r="Z86" i="2"/>
  <c r="Y86" i="2"/>
  <c r="X86" i="2"/>
  <c r="W86" i="2"/>
  <c r="V86" i="2"/>
  <c r="U86" i="2"/>
  <c r="T86" i="2"/>
  <c r="S86" i="2"/>
  <c r="R86" i="2"/>
  <c r="Q86" i="2"/>
  <c r="P86" i="2"/>
  <c r="O86" i="2"/>
  <c r="N86" i="2"/>
  <c r="M86" i="2"/>
  <c r="L86" i="2"/>
  <c r="K86" i="2"/>
  <c r="J86" i="2"/>
  <c r="I85" i="2"/>
  <c r="H85" i="2"/>
  <c r="G85" i="2"/>
  <c r="F85" i="2"/>
  <c r="D85" i="2"/>
  <c r="I84" i="2"/>
  <c r="H84" i="2"/>
  <c r="G84" i="2"/>
  <c r="F84" i="2"/>
  <c r="D84" i="2"/>
  <c r="I83" i="2"/>
  <c r="H83" i="2"/>
  <c r="G83" i="2"/>
  <c r="F83" i="2"/>
  <c r="D83" i="2"/>
  <c r="I82" i="2"/>
  <c r="H82" i="2"/>
  <c r="G82" i="2"/>
  <c r="F82" i="2"/>
  <c r="D82" i="2"/>
  <c r="I81" i="2"/>
  <c r="H81" i="2"/>
  <c r="G81" i="2"/>
  <c r="F81" i="2"/>
  <c r="D81" i="2"/>
  <c r="I80" i="2"/>
  <c r="H80" i="2"/>
  <c r="G80" i="2"/>
  <c r="F80" i="2"/>
  <c r="E80" i="2" s="1"/>
  <c r="D80" i="2"/>
  <c r="I79" i="2"/>
  <c r="H79" i="2"/>
  <c r="G79" i="2"/>
  <c r="F79" i="2"/>
  <c r="D79" i="2"/>
  <c r="I78" i="2"/>
  <c r="H78" i="2"/>
  <c r="G78" i="2"/>
  <c r="F78" i="2"/>
  <c r="E78" i="2" s="1"/>
  <c r="D78" i="2"/>
  <c r="I77" i="2"/>
  <c r="H77" i="2"/>
  <c r="G77" i="2"/>
  <c r="F77" i="2"/>
  <c r="D77" i="2"/>
  <c r="I76" i="2"/>
  <c r="I86" i="2" s="1"/>
  <c r="H76" i="2"/>
  <c r="H86" i="2" s="1"/>
  <c r="G76" i="2"/>
  <c r="G86" i="2" s="1"/>
  <c r="F76" i="2"/>
  <c r="F86" i="2" s="1"/>
  <c r="D76" i="2"/>
  <c r="D86" i="2" s="1"/>
  <c r="AA69" i="2"/>
  <c r="Z69" i="2"/>
  <c r="Y69" i="2"/>
  <c r="X69" i="2"/>
  <c r="W69" i="2"/>
  <c r="V69" i="2"/>
  <c r="U69" i="2"/>
  <c r="T69" i="2"/>
  <c r="S69" i="2"/>
  <c r="R69" i="2"/>
  <c r="Q69" i="2"/>
  <c r="P69" i="2"/>
  <c r="I68" i="2"/>
  <c r="H68" i="2"/>
  <c r="G68" i="2"/>
  <c r="F68" i="2"/>
  <c r="D68" i="2"/>
  <c r="I67" i="2"/>
  <c r="H67" i="2"/>
  <c r="G67" i="2"/>
  <c r="F67" i="2"/>
  <c r="D67" i="2"/>
  <c r="I66" i="2"/>
  <c r="H66" i="2"/>
  <c r="G66" i="2"/>
  <c r="F66" i="2"/>
  <c r="D66" i="2"/>
  <c r="I65" i="2"/>
  <c r="H65" i="2"/>
  <c r="G65" i="2"/>
  <c r="F65" i="2"/>
  <c r="D65" i="2"/>
  <c r="I64" i="2"/>
  <c r="H64" i="2"/>
  <c r="G64" i="2"/>
  <c r="F64" i="2"/>
  <c r="D64" i="2"/>
  <c r="I63" i="2"/>
  <c r="H63" i="2"/>
  <c r="G63" i="2"/>
  <c r="F63" i="2"/>
  <c r="D63" i="2"/>
  <c r="I62" i="2"/>
  <c r="H62" i="2"/>
  <c r="G62" i="2"/>
  <c r="F62" i="2"/>
  <c r="D62" i="2"/>
  <c r="I61" i="2"/>
  <c r="H61" i="2"/>
  <c r="G61" i="2"/>
  <c r="F61" i="2"/>
  <c r="D61" i="2"/>
  <c r="I60" i="2"/>
  <c r="H60" i="2"/>
  <c r="G60" i="2"/>
  <c r="F60" i="2"/>
  <c r="D60" i="2"/>
  <c r="I59" i="2"/>
  <c r="H59" i="2"/>
  <c r="G59" i="2"/>
  <c r="F59" i="2"/>
  <c r="D59" i="2"/>
  <c r="I58" i="2"/>
  <c r="H58" i="2"/>
  <c r="G58" i="2"/>
  <c r="F58" i="2"/>
  <c r="D58" i="2"/>
  <c r="O69" i="2"/>
  <c r="N69" i="2"/>
  <c r="M69" i="2"/>
  <c r="L69" i="2"/>
  <c r="K69" i="2"/>
  <c r="J69" i="2"/>
  <c r="AA33" i="2"/>
  <c r="Z33" i="2"/>
  <c r="Y33" i="2"/>
  <c r="X33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K51" i="2"/>
  <c r="J51" i="2"/>
  <c r="I50" i="2"/>
  <c r="H50" i="2"/>
  <c r="G50" i="2"/>
  <c r="F50" i="2"/>
  <c r="D50" i="2"/>
  <c r="I49" i="2"/>
  <c r="H49" i="2"/>
  <c r="G49" i="2"/>
  <c r="F49" i="2"/>
  <c r="D49" i="2"/>
  <c r="I48" i="2"/>
  <c r="H48" i="2"/>
  <c r="G48" i="2"/>
  <c r="F48" i="2"/>
  <c r="D48" i="2"/>
  <c r="I47" i="2"/>
  <c r="H47" i="2"/>
  <c r="G47" i="2"/>
  <c r="F47" i="2"/>
  <c r="D47" i="2"/>
  <c r="I46" i="2"/>
  <c r="H46" i="2"/>
  <c r="G46" i="2"/>
  <c r="F46" i="2"/>
  <c r="D46" i="2"/>
  <c r="I45" i="2"/>
  <c r="H45" i="2"/>
  <c r="G45" i="2"/>
  <c r="F45" i="2"/>
  <c r="D45" i="2"/>
  <c r="I44" i="2"/>
  <c r="H44" i="2"/>
  <c r="G44" i="2"/>
  <c r="F44" i="2"/>
  <c r="D44" i="2"/>
  <c r="I43" i="2"/>
  <c r="H43" i="2"/>
  <c r="G43" i="2"/>
  <c r="F43" i="2"/>
  <c r="D43" i="2"/>
  <c r="I42" i="2"/>
  <c r="H42" i="2"/>
  <c r="G42" i="2"/>
  <c r="F42" i="2"/>
  <c r="D42" i="2"/>
  <c r="I41" i="2"/>
  <c r="H41" i="2"/>
  <c r="G41" i="2"/>
  <c r="F41" i="2"/>
  <c r="D41" i="2"/>
  <c r="E85" i="2" l="1"/>
  <c r="E76" i="2"/>
  <c r="E83" i="2"/>
  <c r="E81" i="2"/>
  <c r="E79" i="2"/>
  <c r="E84" i="2"/>
  <c r="E77" i="2"/>
  <c r="E82" i="2"/>
  <c r="E50" i="3"/>
  <c r="E19" i="3"/>
  <c r="E58" i="2"/>
  <c r="E49" i="2"/>
  <c r="E59" i="2"/>
  <c r="E61" i="2"/>
  <c r="E63" i="2"/>
  <c r="E65" i="2"/>
  <c r="E67" i="2"/>
  <c r="E48" i="2"/>
  <c r="E44" i="2"/>
  <c r="E46" i="2"/>
  <c r="E50" i="2"/>
  <c r="E60" i="2"/>
  <c r="E62" i="2"/>
  <c r="E64" i="2"/>
  <c r="E68" i="2"/>
  <c r="E66" i="2"/>
  <c r="E41" i="2"/>
  <c r="E43" i="2"/>
  <c r="E45" i="2"/>
  <c r="E47" i="2"/>
  <c r="E42" i="2"/>
  <c r="AA51" i="2"/>
  <c r="Z51" i="2"/>
  <c r="Y51" i="2"/>
  <c r="X51" i="2"/>
  <c r="W51" i="2"/>
  <c r="V51" i="2"/>
  <c r="U51" i="2"/>
  <c r="T51" i="2"/>
  <c r="S51" i="2"/>
  <c r="R51" i="2"/>
  <c r="Q51" i="2"/>
  <c r="P51" i="2"/>
  <c r="O51" i="2"/>
  <c r="N51" i="2"/>
  <c r="M51" i="2"/>
  <c r="L51" i="2"/>
  <c r="I40" i="2"/>
  <c r="H40" i="2"/>
  <c r="G40" i="2"/>
  <c r="F40" i="2"/>
  <c r="D40" i="2"/>
  <c r="D51" i="2" s="1"/>
  <c r="I14" i="2"/>
  <c r="H14" i="2"/>
  <c r="G14" i="2"/>
  <c r="F14" i="2"/>
  <c r="D14" i="2"/>
  <c r="I18" i="2"/>
  <c r="H18" i="2"/>
  <c r="G18" i="2"/>
  <c r="F18" i="2"/>
  <c r="D18" i="2"/>
  <c r="I17" i="2"/>
  <c r="H17" i="2"/>
  <c r="G17" i="2"/>
  <c r="F17" i="2"/>
  <c r="D17" i="2"/>
  <c r="I16" i="2"/>
  <c r="H16" i="2"/>
  <c r="G16" i="2"/>
  <c r="F16" i="2"/>
  <c r="D16" i="2"/>
  <c r="I15" i="2"/>
  <c r="H15" i="2"/>
  <c r="G15" i="2"/>
  <c r="F15" i="2"/>
  <c r="D15" i="2"/>
  <c r="I32" i="2"/>
  <c r="H32" i="2"/>
  <c r="G32" i="2"/>
  <c r="F32" i="2"/>
  <c r="D32" i="2"/>
  <c r="I31" i="2"/>
  <c r="H31" i="2"/>
  <c r="G31" i="2"/>
  <c r="F31" i="2"/>
  <c r="D31" i="2"/>
  <c r="I30" i="2"/>
  <c r="H30" i="2"/>
  <c r="G30" i="2"/>
  <c r="F30" i="2"/>
  <c r="D30" i="2"/>
  <c r="I29" i="2"/>
  <c r="H29" i="2"/>
  <c r="G29" i="2"/>
  <c r="F29" i="2"/>
  <c r="D29" i="2"/>
  <c r="I28" i="2"/>
  <c r="H28" i="2"/>
  <c r="G28" i="2"/>
  <c r="F28" i="2"/>
  <c r="D28" i="2"/>
  <c r="I27" i="2"/>
  <c r="H27" i="2"/>
  <c r="G27" i="2"/>
  <c r="F27" i="2"/>
  <c r="D27" i="2"/>
  <c r="I26" i="2"/>
  <c r="H26" i="2"/>
  <c r="G26" i="2"/>
  <c r="F26" i="2"/>
  <c r="D26" i="2"/>
  <c r="I25" i="2"/>
  <c r="H25" i="2"/>
  <c r="G25" i="2"/>
  <c r="F25" i="2"/>
  <c r="D25" i="2"/>
  <c r="I24" i="2"/>
  <c r="H24" i="2"/>
  <c r="G24" i="2"/>
  <c r="F24" i="2"/>
  <c r="D24" i="2"/>
  <c r="I23" i="2"/>
  <c r="H23" i="2"/>
  <c r="G23" i="2"/>
  <c r="F23" i="2"/>
  <c r="D23" i="2"/>
  <c r="I22" i="2"/>
  <c r="H22" i="2"/>
  <c r="G22" i="2"/>
  <c r="F22" i="2"/>
  <c r="D22" i="2"/>
  <c r="I21" i="2"/>
  <c r="H21" i="2"/>
  <c r="G21" i="2"/>
  <c r="F21" i="2"/>
  <c r="D21" i="2"/>
  <c r="G33" i="2" l="1"/>
  <c r="D33" i="2"/>
  <c r="E86" i="2"/>
  <c r="I33" i="2"/>
  <c r="F33" i="2"/>
  <c r="H33" i="2"/>
  <c r="E16" i="2"/>
  <c r="E25" i="2"/>
  <c r="F51" i="2"/>
  <c r="H51" i="2"/>
  <c r="G51" i="2"/>
  <c r="I51" i="2"/>
  <c r="E21" i="2"/>
  <c r="E23" i="2"/>
  <c r="E26" i="2"/>
  <c r="E17" i="2"/>
  <c r="E15" i="2"/>
  <c r="E18" i="2"/>
  <c r="E40" i="2"/>
  <c r="E30" i="2"/>
  <c r="E24" i="2"/>
  <c r="E27" i="2"/>
  <c r="E29" i="2"/>
  <c r="E22" i="2"/>
  <c r="E28" i="2"/>
  <c r="E31" i="2"/>
  <c r="E32" i="2"/>
  <c r="E14" i="2"/>
  <c r="AA19" i="2"/>
  <c r="Z19" i="2"/>
  <c r="Y19" i="2"/>
  <c r="X19" i="2"/>
  <c r="W19" i="2"/>
  <c r="V19" i="2"/>
  <c r="U19" i="2"/>
  <c r="T19" i="2"/>
  <c r="S19" i="2"/>
  <c r="R19" i="2"/>
  <c r="Q19" i="2"/>
  <c r="P19" i="2"/>
  <c r="L19" i="2"/>
  <c r="K19" i="2"/>
  <c r="O19" i="2"/>
  <c r="N19" i="2"/>
  <c r="M19" i="2"/>
  <c r="I13" i="2"/>
  <c r="H13" i="2"/>
  <c r="G13" i="2"/>
  <c r="G19" i="2" s="1"/>
  <c r="F13" i="2"/>
  <c r="F19" i="2" s="1"/>
  <c r="D13" i="2"/>
  <c r="H74" i="1"/>
  <c r="G74" i="1"/>
  <c r="F74" i="1"/>
  <c r="E74" i="1"/>
  <c r="C74" i="1"/>
  <c r="H73" i="1"/>
  <c r="G73" i="1"/>
  <c r="F73" i="1"/>
  <c r="E73" i="1"/>
  <c r="C73" i="1"/>
  <c r="H69" i="1"/>
  <c r="G69" i="1"/>
  <c r="F69" i="1"/>
  <c r="E69" i="1"/>
  <c r="C69" i="1"/>
  <c r="H68" i="1"/>
  <c r="G68" i="1"/>
  <c r="F68" i="1"/>
  <c r="E68" i="1"/>
  <c r="C68" i="1"/>
  <c r="H72" i="1"/>
  <c r="G72" i="1"/>
  <c r="F72" i="1"/>
  <c r="E72" i="1"/>
  <c r="H66" i="1"/>
  <c r="G66" i="1"/>
  <c r="F66" i="1"/>
  <c r="E66" i="1"/>
  <c r="C66" i="1"/>
  <c r="H65" i="1"/>
  <c r="G65" i="1"/>
  <c r="F65" i="1"/>
  <c r="E65" i="1"/>
  <c r="C65" i="1"/>
  <c r="H64" i="1"/>
  <c r="G64" i="1"/>
  <c r="F64" i="1"/>
  <c r="E64" i="1"/>
  <c r="C64" i="1"/>
  <c r="H63" i="1"/>
  <c r="G63" i="1"/>
  <c r="F63" i="1"/>
  <c r="F75" i="1" s="1"/>
  <c r="E63" i="1"/>
  <c r="C63" i="1"/>
  <c r="H71" i="1"/>
  <c r="G71" i="1"/>
  <c r="F71" i="1"/>
  <c r="E71" i="1"/>
  <c r="C71" i="1"/>
  <c r="H55" i="1"/>
  <c r="G55" i="1"/>
  <c r="F55" i="1"/>
  <c r="E55" i="1"/>
  <c r="C55" i="1"/>
  <c r="H54" i="1"/>
  <c r="G54" i="1"/>
  <c r="F54" i="1"/>
  <c r="E54" i="1"/>
  <c r="C54" i="1"/>
  <c r="H50" i="1"/>
  <c r="G50" i="1"/>
  <c r="F50" i="1"/>
  <c r="E50" i="1"/>
  <c r="C50" i="1"/>
  <c r="H49" i="1"/>
  <c r="G49" i="1"/>
  <c r="F49" i="1"/>
  <c r="E49" i="1"/>
  <c r="C49" i="1"/>
  <c r="H48" i="1"/>
  <c r="G48" i="1"/>
  <c r="F48" i="1"/>
  <c r="E48" i="1"/>
  <c r="C48" i="1"/>
  <c r="H53" i="1"/>
  <c r="G53" i="1"/>
  <c r="F53" i="1"/>
  <c r="E53" i="1"/>
  <c r="C53" i="1"/>
  <c r="H47" i="1"/>
  <c r="G47" i="1"/>
  <c r="F47" i="1"/>
  <c r="E47" i="1"/>
  <c r="C47" i="1"/>
  <c r="H46" i="1"/>
  <c r="G46" i="1"/>
  <c r="F46" i="1"/>
  <c r="E46" i="1"/>
  <c r="C46" i="1"/>
  <c r="H45" i="1"/>
  <c r="G45" i="1"/>
  <c r="F45" i="1"/>
  <c r="E45" i="1"/>
  <c r="C45" i="1"/>
  <c r="H44" i="1"/>
  <c r="G44" i="1"/>
  <c r="F44" i="1"/>
  <c r="E44" i="1"/>
  <c r="C44" i="1"/>
  <c r="H52" i="1"/>
  <c r="G52" i="1"/>
  <c r="F52" i="1"/>
  <c r="E52" i="1"/>
  <c r="C52" i="1"/>
  <c r="E56" i="1" l="1"/>
  <c r="F56" i="1"/>
  <c r="G75" i="1"/>
  <c r="G56" i="1"/>
  <c r="C75" i="1"/>
  <c r="H75" i="1"/>
  <c r="C56" i="1"/>
  <c r="H56" i="1"/>
  <c r="E75" i="1"/>
  <c r="D72" i="1"/>
  <c r="D66" i="1"/>
  <c r="D68" i="1"/>
  <c r="D64" i="1"/>
  <c r="D65" i="1"/>
  <c r="D74" i="1"/>
  <c r="D63" i="1"/>
  <c r="D71" i="1"/>
  <c r="D73" i="1"/>
  <c r="D69" i="1"/>
  <c r="E33" i="2"/>
  <c r="E51" i="2"/>
  <c r="E13" i="2"/>
  <c r="D48" i="1"/>
  <c r="D55" i="1"/>
  <c r="D45" i="1"/>
  <c r="D53" i="1"/>
  <c r="D49" i="1"/>
  <c r="D47" i="1"/>
  <c r="D50" i="1"/>
  <c r="D46" i="1"/>
  <c r="D54" i="1"/>
  <c r="D52" i="1"/>
  <c r="D44" i="1"/>
  <c r="D56" i="1" l="1"/>
  <c r="D75" i="1"/>
  <c r="H35" i="1"/>
  <c r="G35" i="1"/>
  <c r="F35" i="1"/>
  <c r="E35" i="1"/>
  <c r="H34" i="1"/>
  <c r="G34" i="1"/>
  <c r="F34" i="1"/>
  <c r="E34" i="1"/>
  <c r="H36" i="1"/>
  <c r="G36" i="1"/>
  <c r="F36" i="1"/>
  <c r="E36" i="1"/>
  <c r="H33" i="1"/>
  <c r="G33" i="1"/>
  <c r="F33" i="1"/>
  <c r="E33" i="1"/>
  <c r="H29" i="1"/>
  <c r="G29" i="1"/>
  <c r="F29" i="1"/>
  <c r="E29" i="1"/>
  <c r="H28" i="1"/>
  <c r="G28" i="1"/>
  <c r="F28" i="1"/>
  <c r="E28" i="1"/>
  <c r="H31" i="1"/>
  <c r="G31" i="1"/>
  <c r="F31" i="1"/>
  <c r="E31" i="1"/>
  <c r="H30" i="1"/>
  <c r="G30" i="1"/>
  <c r="F30" i="1"/>
  <c r="E30" i="1"/>
  <c r="H27" i="1"/>
  <c r="G27" i="1"/>
  <c r="F27" i="1"/>
  <c r="E27" i="1"/>
  <c r="H26" i="1"/>
  <c r="G26" i="1"/>
  <c r="F26" i="1"/>
  <c r="E26" i="1"/>
  <c r="D30" i="1" l="1"/>
  <c r="D26" i="1"/>
  <c r="D33" i="1"/>
  <c r="D36" i="1"/>
  <c r="D35" i="1"/>
  <c r="D28" i="1"/>
  <c r="D34" i="1"/>
  <c r="D27" i="1"/>
  <c r="D31" i="1"/>
  <c r="D29" i="1"/>
  <c r="H20" i="1"/>
  <c r="G20" i="1"/>
  <c r="F20" i="1"/>
  <c r="E20" i="1"/>
  <c r="H23" i="1"/>
  <c r="G23" i="1"/>
  <c r="F23" i="1"/>
  <c r="E23" i="1"/>
  <c r="H22" i="1"/>
  <c r="G22" i="1"/>
  <c r="F22" i="1"/>
  <c r="E22" i="1"/>
  <c r="H19" i="1"/>
  <c r="G19" i="1"/>
  <c r="F19" i="1"/>
  <c r="E19" i="1"/>
  <c r="H21" i="1"/>
  <c r="G21" i="1"/>
  <c r="F21" i="1"/>
  <c r="E21" i="1"/>
  <c r="G24" i="1" l="1"/>
  <c r="H24" i="1"/>
  <c r="E24" i="1"/>
  <c r="F24" i="1"/>
  <c r="D23" i="1"/>
  <c r="D21" i="1"/>
  <c r="D19" i="1"/>
  <c r="D22" i="1"/>
  <c r="D20" i="1"/>
  <c r="D24" i="1" l="1"/>
  <c r="F69" i="2"/>
  <c r="G69" i="2"/>
  <c r="H69" i="2"/>
  <c r="I69" i="2"/>
  <c r="D69" i="2"/>
  <c r="E69" i="2"/>
  <c r="D19" i="2" l="1"/>
  <c r="H19" i="2"/>
  <c r="I19" i="2"/>
  <c r="E19" i="2"/>
  <c r="R37" i="1" l="1"/>
  <c r="T37" i="1"/>
  <c r="L37" i="1"/>
  <c r="Z37" i="1"/>
  <c r="M37" i="1"/>
  <c r="O37" i="1"/>
  <c r="G37" i="1"/>
  <c r="D37" i="1"/>
  <c r="X37" i="1"/>
  <c r="Y37" i="1"/>
  <c r="C37" i="1"/>
  <c r="C40" i="1" s="1"/>
  <c r="N37" i="1"/>
  <c r="S37" i="1"/>
  <c r="F37" i="1"/>
  <c r="I37" i="1"/>
  <c r="U37" i="1"/>
  <c r="H37" i="1"/>
  <c r="E37" i="1"/>
  <c r="Q37" i="1"/>
  <c r="K37" i="1"/>
  <c r="K40" i="1" s="1"/>
  <c r="W37" i="1"/>
  <c r="W40" i="1" s="1"/>
  <c r="K78" i="1" l="1"/>
  <c r="N40" i="1"/>
  <c r="N59" i="1" s="1"/>
  <c r="Z40" i="1"/>
  <c r="Q40" i="1"/>
  <c r="L40" i="1"/>
  <c r="P40" i="1"/>
  <c r="S40" i="1"/>
  <c r="X40" i="1"/>
  <c r="M40" i="1"/>
  <c r="M59" i="1" s="1"/>
  <c r="J40" i="1"/>
  <c r="J59" i="1" s="1"/>
  <c r="U40" i="1"/>
  <c r="U59" i="1" s="1"/>
  <c r="R40" i="1"/>
  <c r="R59" i="1" s="1"/>
  <c r="I40" i="1"/>
  <c r="I59" i="1" s="1"/>
  <c r="Y40" i="1"/>
  <c r="O40" i="1"/>
  <c r="T40" i="1"/>
  <c r="T59" i="1" s="1"/>
  <c r="V40" i="1"/>
  <c r="H40" i="1"/>
  <c r="D40" i="1"/>
  <c r="G40" i="1"/>
  <c r="E40" i="1"/>
  <c r="F40" i="1"/>
  <c r="W78" i="1"/>
  <c r="C59" i="1"/>
  <c r="C78" i="1"/>
  <c r="K59" i="1"/>
  <c r="W59" i="1"/>
  <c r="F78" i="1" l="1"/>
  <c r="H78" i="1"/>
  <c r="Y78" i="1"/>
  <c r="J78" i="1"/>
  <c r="P78" i="1"/>
  <c r="N78" i="1"/>
  <c r="P59" i="1"/>
  <c r="E59" i="1"/>
  <c r="V78" i="1"/>
  <c r="I78" i="1"/>
  <c r="M78" i="1"/>
  <c r="L59" i="1"/>
  <c r="L60" i="1" s="1"/>
  <c r="L78" i="1"/>
  <c r="X41" i="1"/>
  <c r="G78" i="1"/>
  <c r="T78" i="1"/>
  <c r="R78" i="1"/>
  <c r="X78" i="1"/>
  <c r="Q78" i="1"/>
  <c r="Y59" i="1"/>
  <c r="X59" i="1"/>
  <c r="Q59" i="1"/>
  <c r="D59" i="1"/>
  <c r="O59" i="1"/>
  <c r="U78" i="1"/>
  <c r="S59" i="1"/>
  <c r="Z78" i="1"/>
  <c r="R41" i="1"/>
  <c r="O78" i="1"/>
  <c r="V59" i="1"/>
  <c r="L41" i="1"/>
  <c r="Z59" i="1"/>
  <c r="S78" i="1"/>
  <c r="D78" i="1"/>
  <c r="E78" i="1"/>
  <c r="H59" i="1"/>
  <c r="F59" i="1"/>
  <c r="G59" i="1"/>
  <c r="L36" i="2"/>
  <c r="L89" i="2" s="1"/>
  <c r="X79" i="1" l="1"/>
  <c r="X60" i="1"/>
  <c r="L79" i="1"/>
  <c r="R79" i="1"/>
  <c r="R60" i="1"/>
  <c r="L54" i="2"/>
  <c r="L72" i="2"/>
  <c r="J36" i="2"/>
  <c r="J89" i="2" s="1"/>
  <c r="K36" i="2"/>
  <c r="K89" i="2" s="1"/>
  <c r="N36" i="2"/>
  <c r="N89" i="2" s="1"/>
  <c r="M36" i="2"/>
  <c r="M89" i="2" s="1"/>
  <c r="M90" i="2" s="1"/>
  <c r="O36" i="2"/>
  <c r="O89" i="2" s="1"/>
  <c r="M54" i="2" l="1"/>
  <c r="M72" i="2"/>
  <c r="K54" i="2"/>
  <c r="K72" i="2"/>
  <c r="O54" i="2"/>
  <c r="O72" i="2"/>
  <c r="N54" i="2"/>
  <c r="N72" i="2"/>
  <c r="J54" i="2"/>
  <c r="J72" i="2"/>
  <c r="M37" i="2"/>
  <c r="M55" i="2"/>
  <c r="U36" i="2"/>
  <c r="U89" i="2" s="1"/>
  <c r="V36" i="2"/>
  <c r="V89" i="2" s="1"/>
  <c r="Y36" i="2"/>
  <c r="Y89" i="2" s="1"/>
  <c r="T36" i="2"/>
  <c r="T89" i="2" s="1"/>
  <c r="AA36" i="2"/>
  <c r="AA89" i="2" s="1"/>
  <c r="P36" i="2"/>
  <c r="P89" i="2" s="1"/>
  <c r="R36" i="2"/>
  <c r="R89" i="2" s="1"/>
  <c r="W36" i="2"/>
  <c r="W89" i="2" s="1"/>
  <c r="S36" i="2"/>
  <c r="Q36" i="2"/>
  <c r="Q89" i="2" s="1"/>
  <c r="X36" i="2"/>
  <c r="X89" i="2" s="1"/>
  <c r="Z36" i="2"/>
  <c r="Z89" i="2" s="1"/>
  <c r="Y90" i="2" l="1"/>
  <c r="S72" i="2"/>
  <c r="S89" i="2"/>
  <c r="S90" i="2" s="1"/>
  <c r="X54" i="2"/>
  <c r="X72" i="2"/>
  <c r="Y73" i="2" s="1"/>
  <c r="Z54" i="2"/>
  <c r="Z72" i="2"/>
  <c r="Q54" i="2"/>
  <c r="Q72" i="2"/>
  <c r="W54" i="2"/>
  <c r="W72" i="2"/>
  <c r="P54" i="2"/>
  <c r="P72" i="2"/>
  <c r="T54" i="2"/>
  <c r="T72" i="2"/>
  <c r="V54" i="2"/>
  <c r="V72" i="2"/>
  <c r="R54" i="2"/>
  <c r="R72" i="2"/>
  <c r="AA54" i="2"/>
  <c r="AA72" i="2"/>
  <c r="Y54" i="2"/>
  <c r="Y55" i="2" s="1"/>
  <c r="Y72" i="2"/>
  <c r="U54" i="2"/>
  <c r="U72" i="2"/>
  <c r="M73" i="2"/>
  <c r="S37" i="2"/>
  <c r="S54" i="2"/>
  <c r="Y37" i="2"/>
  <c r="D36" i="2"/>
  <c r="D89" i="2" s="1"/>
  <c r="G36" i="2"/>
  <c r="G89" i="2" s="1"/>
  <c r="E36" i="2"/>
  <c r="E89" i="2" s="1"/>
  <c r="I36" i="2"/>
  <c r="I89" i="2" s="1"/>
  <c r="F36" i="2"/>
  <c r="F89" i="2" s="1"/>
  <c r="H36" i="2"/>
  <c r="H89" i="2" s="1"/>
  <c r="H54" i="2" l="1"/>
  <c r="H72" i="2"/>
  <c r="I54" i="2"/>
  <c r="I72" i="2"/>
  <c r="G54" i="2"/>
  <c r="G72" i="2"/>
  <c r="F54" i="2"/>
  <c r="F72" i="2"/>
  <c r="E54" i="2"/>
  <c r="E72" i="2"/>
  <c r="D54" i="2"/>
  <c r="D72" i="2"/>
  <c r="S55" i="2"/>
  <c r="S73" i="2"/>
  <c r="AA32" i="3" l="1"/>
  <c r="AA35" i="3" s="1"/>
  <c r="AA88" i="3" s="1"/>
  <c r="Y32" i="3"/>
  <c r="Y35" i="3" s="1"/>
  <c r="Y88" i="3" s="1"/>
  <c r="W32" i="3"/>
  <c r="W35" i="3" s="1"/>
  <c r="W88" i="3" s="1"/>
  <c r="U32" i="3"/>
  <c r="U35" i="3" s="1"/>
  <c r="U88" i="3" s="1"/>
  <c r="S32" i="3"/>
  <c r="S35" i="3" s="1"/>
  <c r="S88" i="3" s="1"/>
  <c r="Q32" i="3"/>
  <c r="Q35" i="3" s="1"/>
  <c r="Q88" i="3" s="1"/>
  <c r="O32" i="3"/>
  <c r="O35" i="3" s="1"/>
  <c r="O88" i="3" s="1"/>
  <c r="M32" i="3"/>
  <c r="M35" i="3" s="1"/>
  <c r="M88" i="3" s="1"/>
  <c r="K32" i="3"/>
  <c r="K35" i="3" s="1"/>
  <c r="K88" i="3" s="1"/>
  <c r="Z32" i="3"/>
  <c r="Z35" i="3" s="1"/>
  <c r="Z88" i="3" s="1"/>
  <c r="X32" i="3"/>
  <c r="X35" i="3" s="1"/>
  <c r="X88" i="3" s="1"/>
  <c r="V32" i="3"/>
  <c r="V35" i="3" s="1"/>
  <c r="V88" i="3" s="1"/>
  <c r="T32" i="3"/>
  <c r="T35" i="3" s="1"/>
  <c r="T88" i="3" s="1"/>
  <c r="P32" i="3"/>
  <c r="P35" i="3" s="1"/>
  <c r="P88" i="3" s="1"/>
  <c r="N32" i="3"/>
  <c r="N35" i="3" s="1"/>
  <c r="N88" i="3" s="1"/>
  <c r="L32" i="3"/>
  <c r="L35" i="3"/>
  <c r="L88" i="3" s="1"/>
  <c r="J32" i="3"/>
  <c r="J35" i="3"/>
  <c r="J88" i="3" s="1"/>
  <c r="D32" i="3"/>
  <c r="D35" i="3" s="1"/>
  <c r="D88" i="3" s="1"/>
  <c r="I32" i="3"/>
  <c r="I35" i="3" s="1"/>
  <c r="I88" i="3" s="1"/>
  <c r="H32" i="3"/>
  <c r="H35" i="3" s="1"/>
  <c r="H88" i="3" s="1"/>
  <c r="G32" i="3"/>
  <c r="G35" i="3" s="1"/>
  <c r="G88" i="3" s="1"/>
  <c r="F32" i="3"/>
  <c r="F35" i="3" s="1"/>
  <c r="F88" i="3" s="1"/>
  <c r="E32" i="3"/>
  <c r="E35" i="3" s="1"/>
  <c r="E88" i="3" s="1"/>
  <c r="R32" i="3"/>
  <c r="R35" i="3" s="1"/>
  <c r="R88" i="3" s="1"/>
  <c r="S89" i="3" s="1"/>
  <c r="M89" i="3" l="1"/>
  <c r="Y89" i="3"/>
  <c r="E53" i="3"/>
  <c r="E71" i="3"/>
  <c r="I53" i="3"/>
  <c r="I71" i="3"/>
  <c r="R53" i="3"/>
  <c r="S54" i="3" s="1"/>
  <c r="R71" i="3"/>
  <c r="F53" i="3"/>
  <c r="F71" i="3"/>
  <c r="H53" i="3"/>
  <c r="H71" i="3"/>
  <c r="D53" i="3"/>
  <c r="D71" i="3"/>
  <c r="P71" i="3"/>
  <c r="P53" i="3"/>
  <c r="V53" i="3"/>
  <c r="V71" i="3"/>
  <c r="Z53" i="3"/>
  <c r="Z71" i="3"/>
  <c r="M53" i="3"/>
  <c r="M71" i="3"/>
  <c r="Q71" i="3"/>
  <c r="Q53" i="3"/>
  <c r="U71" i="3"/>
  <c r="U53" i="3"/>
  <c r="Y71" i="3"/>
  <c r="Y53" i="3"/>
  <c r="G53" i="3"/>
  <c r="G71" i="3"/>
  <c r="J53" i="3"/>
  <c r="J71" i="3"/>
  <c r="L71" i="3"/>
  <c r="L53" i="3"/>
  <c r="M54" i="3" s="1"/>
  <c r="N53" i="3"/>
  <c r="N71" i="3"/>
  <c r="T53" i="3"/>
  <c r="T71" i="3"/>
  <c r="X71" i="3"/>
  <c r="X53" i="3"/>
  <c r="Y54" i="3" s="1"/>
  <c r="K53" i="3"/>
  <c r="K71" i="3"/>
  <c r="O53" i="3"/>
  <c r="O71" i="3"/>
  <c r="S53" i="3"/>
  <c r="S71" i="3"/>
  <c r="W53" i="3"/>
  <c r="W71" i="3"/>
  <c r="AA53" i="3"/>
  <c r="AA71" i="3"/>
  <c r="S36" i="3"/>
  <c r="Y36" i="3"/>
  <c r="M36" i="3"/>
  <c r="Y72" i="3" l="1"/>
  <c r="M72" i="3"/>
  <c r="S72" i="3"/>
</calcChain>
</file>

<file path=xl/sharedStrings.xml><?xml version="1.0" encoding="utf-8"?>
<sst xmlns="http://schemas.openxmlformats.org/spreadsheetml/2006/main" count="604" uniqueCount="137">
  <si>
    <t>PLAN  STUDIÓW</t>
  </si>
  <si>
    <t>Ogólna liczba godzin</t>
  </si>
  <si>
    <t>Rozdział zajęć programowych na semestry</t>
  </si>
  <si>
    <t>Nazwa przedmiotu</t>
  </si>
  <si>
    <t>Realizacja</t>
  </si>
  <si>
    <t>E</t>
  </si>
  <si>
    <t>I</t>
  </si>
  <si>
    <t>II</t>
  </si>
  <si>
    <t>III</t>
  </si>
  <si>
    <t>W</t>
  </si>
  <si>
    <t>C</t>
  </si>
  <si>
    <t>L</t>
  </si>
  <si>
    <t>P</t>
  </si>
  <si>
    <t>1.</t>
  </si>
  <si>
    <t>Matematyka - zastosowania inżynierskie</t>
  </si>
  <si>
    <t>2.</t>
  </si>
  <si>
    <t>Zjawiska fizyczne w mechatronice</t>
  </si>
  <si>
    <t>3.</t>
  </si>
  <si>
    <t>4.</t>
  </si>
  <si>
    <t>5.</t>
  </si>
  <si>
    <t>Dynamika urządzeń mechatronicznych</t>
  </si>
  <si>
    <t>Sterowanie impulsowe i nieliniowe</t>
  </si>
  <si>
    <t>Mechatronika techniczna</t>
  </si>
  <si>
    <t>Mechanika techniczna II</t>
  </si>
  <si>
    <t>Elektronika I</t>
  </si>
  <si>
    <t>Elektronika II</t>
  </si>
  <si>
    <t>Zaawansowane techniki wytwarzania w mechatronice</t>
  </si>
  <si>
    <t>Informatyka techniczna</t>
  </si>
  <si>
    <t>Zarządzanie</t>
  </si>
  <si>
    <t>Teoria sterowania</t>
  </si>
  <si>
    <t>Sterowniki mikroprocesorowe</t>
  </si>
  <si>
    <t>Automatyzacja maszyn</t>
  </si>
  <si>
    <t>Języki programowania</t>
  </si>
  <si>
    <t>Praca przejściowa II</t>
  </si>
  <si>
    <t>Seminarium dyplomowe</t>
  </si>
  <si>
    <t>RAZEM</t>
  </si>
  <si>
    <t>Liczba godzin w semestrze</t>
  </si>
  <si>
    <t>Programowanie OSN</t>
  </si>
  <si>
    <t>Cyfrowe przetwarzanie sygnałów</t>
  </si>
  <si>
    <t>Programowanie systemów informatycznych</t>
  </si>
  <si>
    <t>Fizyka w aparaturze medycznej</t>
  </si>
  <si>
    <t>Materiały w medycynie</t>
  </si>
  <si>
    <t>Biomechanika w medycynie</t>
  </si>
  <si>
    <t>Rehabilitacja</t>
  </si>
  <si>
    <t>Konstrukcja urządzeń rehabilitacyjnych</t>
  </si>
  <si>
    <t>Mechatronika w środkach transportu</t>
  </si>
  <si>
    <t>Automatyczne układy transportowe</t>
  </si>
  <si>
    <t>Serwomechanizmy</t>
  </si>
  <si>
    <t>Elementy optroniki</t>
  </si>
  <si>
    <t>Sieci i wizualizacja w automatyzacji</t>
  </si>
  <si>
    <t>Nauka o materiałach</t>
  </si>
  <si>
    <t>Inżynieria wytwarzania</t>
  </si>
  <si>
    <t>Podstawy konstrukcji maszyn</t>
  </si>
  <si>
    <t>Konstrukcje układów manipulacyjnych</t>
  </si>
  <si>
    <t>Wytrzymałość materiałów i konstrukcji</t>
  </si>
  <si>
    <t>Grafika inżynierska i CAD</t>
  </si>
  <si>
    <t>WBMiZ</t>
  </si>
  <si>
    <t>WMRiT</t>
  </si>
  <si>
    <t xml:space="preserve"> </t>
  </si>
  <si>
    <t>CAx w mechatronice</t>
  </si>
  <si>
    <t>Wprowadzenie do mechatroniki</t>
  </si>
  <si>
    <t>Projektowanie urządzeń elektrohydraulicznych</t>
  </si>
  <si>
    <t>Urządzenia sterowane numerycznie</t>
  </si>
  <si>
    <t>Wydział Budowy Maszyn i Zarządzania</t>
  </si>
  <si>
    <t>Dla rocznika:</t>
  </si>
  <si>
    <t>Lp.</t>
  </si>
  <si>
    <t>Liczba egz.</t>
  </si>
  <si>
    <t>w tym:</t>
  </si>
  <si>
    <t>Liczba godzin semestralnie</t>
  </si>
  <si>
    <t>wykłady</t>
  </si>
  <si>
    <t>ćwiczenia</t>
  </si>
  <si>
    <t>laboratoria</t>
  </si>
  <si>
    <t>projekty</t>
  </si>
  <si>
    <t>ECTS</t>
  </si>
  <si>
    <r>
      <rPr>
        <sz val="18"/>
        <rFont val="Arial CE"/>
        <charset val="238"/>
      </rPr>
      <t>Kierunek</t>
    </r>
    <r>
      <rPr>
        <b/>
        <sz val="22"/>
        <color theme="6" tint="-0.249977111117893"/>
        <rFont val="Arial CE"/>
        <charset val="238"/>
      </rPr>
      <t xml:space="preserve"> </t>
    </r>
    <r>
      <rPr>
        <b/>
        <sz val="22"/>
        <color theme="5" tint="-0.499984740745262"/>
        <rFont val="Arial CE"/>
        <charset val="238"/>
      </rPr>
      <t>MECHARTONIKA</t>
    </r>
  </si>
  <si>
    <r>
      <t xml:space="preserve">Obowiązuje od roku akademickiego </t>
    </r>
    <r>
      <rPr>
        <b/>
        <sz val="10"/>
        <color theme="9" tint="-0.249977111117893"/>
        <rFont val="Arial CE"/>
        <family val="2"/>
        <charset val="238"/>
      </rPr>
      <t>2011/2012</t>
    </r>
  </si>
  <si>
    <r>
      <rPr>
        <sz val="16"/>
        <rFont val="Arial CE"/>
        <charset val="238"/>
      </rPr>
      <t>Blok A</t>
    </r>
    <r>
      <rPr>
        <b/>
        <sz val="16"/>
        <rFont val="Arial CE"/>
        <charset val="238"/>
      </rPr>
      <t xml:space="preserve">  - Przedmioty podstawowe</t>
    </r>
  </si>
  <si>
    <t>Razem w bloku A</t>
  </si>
  <si>
    <t>ITm</t>
  </si>
  <si>
    <t>IT</t>
  </si>
  <si>
    <t>Razem w bloku B</t>
  </si>
  <si>
    <t>WEL</t>
  </si>
  <si>
    <r>
      <t xml:space="preserve">RAZEM </t>
    </r>
    <r>
      <rPr>
        <sz val="16"/>
        <rFont val="Arial CE"/>
        <charset val="238"/>
      </rPr>
      <t>(A+B)</t>
    </r>
  </si>
  <si>
    <t>Przedmiot obieralny 1</t>
  </si>
  <si>
    <t>Przedmiot obieralny 2</t>
  </si>
  <si>
    <t>Przedmiot obieralny 3</t>
  </si>
  <si>
    <t>Przedmiot obieralny 4</t>
  </si>
  <si>
    <t>Razem w bloku C1</t>
  </si>
  <si>
    <r>
      <t xml:space="preserve">RAZEM </t>
    </r>
    <r>
      <rPr>
        <sz val="16"/>
        <rFont val="Arial CE"/>
        <charset val="238"/>
      </rPr>
      <t>(</t>
    </r>
    <r>
      <rPr>
        <b/>
        <sz val="22"/>
        <color theme="9" tint="-0.499984740745262"/>
        <rFont val="Arial CE"/>
        <charset val="238"/>
      </rPr>
      <t>KM</t>
    </r>
    <r>
      <rPr>
        <sz val="16"/>
        <rFont val="Arial CE"/>
        <charset val="238"/>
      </rPr>
      <t>)</t>
    </r>
  </si>
  <si>
    <t>Wytrzymałość konstrukcji mechanicznych</t>
  </si>
  <si>
    <t>Razem w bloku C3</t>
  </si>
  <si>
    <t>Razem w bloku C2</t>
  </si>
  <si>
    <r>
      <t xml:space="preserve">RAZEM </t>
    </r>
    <r>
      <rPr>
        <sz val="16"/>
        <rFont val="Arial CE"/>
        <charset val="238"/>
      </rPr>
      <t>(</t>
    </r>
    <r>
      <rPr>
        <b/>
        <sz val="22"/>
        <color theme="9" tint="-0.499984740745262"/>
        <rFont val="Arial CE"/>
        <charset val="238"/>
      </rPr>
      <t>MST</t>
    </r>
    <r>
      <rPr>
        <sz val="16"/>
        <rFont val="Arial CE"/>
        <charset val="238"/>
      </rPr>
      <t>)</t>
    </r>
  </si>
  <si>
    <t>Dla absolwentów kierunku MiBM</t>
  </si>
  <si>
    <r>
      <t>Studia  STACJONARNE II stopnia - 3 semestralne (</t>
    </r>
    <r>
      <rPr>
        <sz val="16"/>
        <color theme="9" tint="-0.249977111117893"/>
        <rFont val="Arial CE"/>
        <charset val="238"/>
      </rPr>
      <t>Wariant B</t>
    </r>
    <r>
      <rPr>
        <sz val="16"/>
        <rFont val="Arial CE"/>
        <charset val="238"/>
      </rPr>
      <t>)</t>
    </r>
  </si>
  <si>
    <r>
      <rPr>
        <sz val="16"/>
        <rFont val="Arial CE"/>
        <charset val="238"/>
      </rPr>
      <t xml:space="preserve">Blok B </t>
    </r>
    <r>
      <rPr>
        <b/>
        <sz val="16"/>
        <rFont val="Arial CE"/>
        <charset val="238"/>
      </rPr>
      <t>- Przedmioty kierunkowe</t>
    </r>
  </si>
  <si>
    <r>
      <rPr>
        <sz val="16"/>
        <rFont val="Arial CE"/>
        <charset val="238"/>
      </rPr>
      <t>Blok C1 - Przedmioty specjalności:</t>
    </r>
    <r>
      <rPr>
        <b/>
        <sz val="16"/>
        <rFont val="Arial CE"/>
        <charset val="238"/>
      </rPr>
      <t xml:space="preserve"> </t>
    </r>
    <r>
      <rPr>
        <b/>
        <sz val="16"/>
        <color theme="9" tint="-0.499984740745262"/>
        <rFont val="Arial CE"/>
        <charset val="238"/>
      </rPr>
      <t>Konstrukcje mechatroniczne (KM)</t>
    </r>
  </si>
  <si>
    <r>
      <rPr>
        <sz val="16"/>
        <rFont val="Arial CE"/>
        <charset val="238"/>
      </rPr>
      <t>Blok C2 - Przedmioty specjalności:</t>
    </r>
    <r>
      <rPr>
        <b/>
        <sz val="16"/>
        <rFont val="Arial CE"/>
        <charset val="238"/>
      </rPr>
      <t xml:space="preserve"> </t>
    </r>
    <r>
      <rPr>
        <b/>
        <sz val="16"/>
        <color theme="9" tint="-0.499984740745262"/>
        <rFont val="Arial CE"/>
        <charset val="238"/>
      </rPr>
      <t>Inżynieria w medycynie (IWM)</t>
    </r>
  </si>
  <si>
    <r>
      <t xml:space="preserve">RAZEM </t>
    </r>
    <r>
      <rPr>
        <sz val="16"/>
        <rFont val="Arial CE"/>
        <charset val="238"/>
      </rPr>
      <t>(</t>
    </r>
    <r>
      <rPr>
        <b/>
        <sz val="22"/>
        <color theme="9" tint="-0.499984740745262"/>
        <rFont val="Arial CE"/>
        <charset val="238"/>
      </rPr>
      <t>IWM</t>
    </r>
    <r>
      <rPr>
        <sz val="16"/>
        <rFont val="Arial CE"/>
        <charset val="238"/>
      </rPr>
      <t>)</t>
    </r>
  </si>
  <si>
    <r>
      <rPr>
        <sz val="16"/>
        <rFont val="Arial CE"/>
        <charset val="238"/>
      </rPr>
      <t>Blok C3 - Przedmioty specjalności:</t>
    </r>
    <r>
      <rPr>
        <b/>
        <sz val="16"/>
        <rFont val="Arial CE"/>
        <charset val="238"/>
      </rPr>
      <t xml:space="preserve"> </t>
    </r>
    <r>
      <rPr>
        <b/>
        <sz val="16"/>
        <color theme="9" tint="-0.499984740745262"/>
        <rFont val="Arial CE"/>
        <charset val="238"/>
      </rPr>
      <t>Mechatronika w środkach transportu (MST)</t>
    </r>
  </si>
  <si>
    <t>Modelowanie właściwości mat. konstrukcyjnych</t>
  </si>
  <si>
    <r>
      <t>Studia  STACJONARNE II stopnia - 3 semestralne (</t>
    </r>
    <r>
      <rPr>
        <sz val="16"/>
        <color theme="9" tint="-0.249977111117893"/>
        <rFont val="Arial CE"/>
        <charset val="238"/>
      </rPr>
      <t>Wariant C</t>
    </r>
    <r>
      <rPr>
        <sz val="16"/>
        <rFont val="Arial CE"/>
        <charset val="238"/>
      </rPr>
      <t>)</t>
    </r>
  </si>
  <si>
    <t>Dla absolwentów kierunków Elekrtotechnika i AiR</t>
  </si>
  <si>
    <r>
      <rPr>
        <sz val="16"/>
        <rFont val="Arial CE"/>
        <charset val="238"/>
      </rPr>
      <t xml:space="preserve">Blok B  - </t>
    </r>
    <r>
      <rPr>
        <b/>
        <sz val="16"/>
        <rFont val="Arial CE"/>
        <charset val="238"/>
      </rPr>
      <t>Przedmioty kierunkowe</t>
    </r>
  </si>
  <si>
    <r>
      <rPr>
        <sz val="18"/>
        <rFont val="Arial CE"/>
        <charset val="238"/>
      </rPr>
      <t>Kierunek</t>
    </r>
    <r>
      <rPr>
        <b/>
        <sz val="22"/>
        <color theme="6" tint="-0.249977111117893"/>
        <rFont val="Arial CE"/>
        <charset val="238"/>
      </rPr>
      <t xml:space="preserve"> </t>
    </r>
    <r>
      <rPr>
        <b/>
        <sz val="22"/>
        <color theme="5" tint="-0.499984740745262"/>
        <rFont val="Arial CE"/>
        <charset val="238"/>
      </rPr>
      <t>MECHATRONIKA</t>
    </r>
  </si>
  <si>
    <r>
      <t xml:space="preserve">RAZEM </t>
    </r>
    <r>
      <rPr>
        <sz val="16"/>
        <color theme="5" tint="-0.499984740745262"/>
        <rFont val="Arial CE"/>
        <charset val="238"/>
      </rPr>
      <t>(</t>
    </r>
    <r>
      <rPr>
        <b/>
        <sz val="16"/>
        <color theme="5" tint="-0.499984740745262"/>
        <rFont val="Arial CE"/>
        <charset val="238"/>
      </rPr>
      <t>KM</t>
    </r>
    <r>
      <rPr>
        <sz val="16"/>
        <color theme="5" tint="-0.499984740745262"/>
        <rFont val="Arial CE"/>
        <charset val="238"/>
      </rPr>
      <t>)</t>
    </r>
  </si>
  <si>
    <r>
      <rPr>
        <sz val="16"/>
        <rFont val="Arial CE"/>
        <charset val="238"/>
      </rPr>
      <t>Blok A</t>
    </r>
    <r>
      <rPr>
        <b/>
        <sz val="16"/>
        <rFont val="Arial CE"/>
        <charset val="238"/>
      </rPr>
      <t xml:space="preserve">  - Przedmioty ogólne</t>
    </r>
  </si>
  <si>
    <t>Przedmiot humanistyczny / społeczny 1</t>
  </si>
  <si>
    <t>Przedmiot humanistyczny / społeczny 2</t>
  </si>
  <si>
    <t>Język obcy</t>
  </si>
  <si>
    <t>Wychowanie fizyczne</t>
  </si>
  <si>
    <r>
      <rPr>
        <sz val="16"/>
        <rFont val="Arial CE"/>
        <charset val="238"/>
      </rPr>
      <t>Blok B</t>
    </r>
    <r>
      <rPr>
        <b/>
        <sz val="16"/>
        <rFont val="Arial CE"/>
        <charset val="238"/>
      </rPr>
      <t xml:space="preserve">  - Przedmioty podstawowe</t>
    </r>
  </si>
  <si>
    <r>
      <rPr>
        <sz val="16"/>
        <rFont val="Arial CE"/>
        <charset val="238"/>
      </rPr>
      <t>Blok C</t>
    </r>
    <r>
      <rPr>
        <b/>
        <sz val="16"/>
        <rFont val="Arial CE"/>
        <charset val="238"/>
      </rPr>
      <t xml:space="preserve"> - Przedmioty kierunkowe</t>
    </r>
  </si>
  <si>
    <t>Razem w bloku C</t>
  </si>
  <si>
    <r>
      <t xml:space="preserve">RAZEM </t>
    </r>
    <r>
      <rPr>
        <sz val="16"/>
        <rFont val="Arial CE"/>
        <charset val="238"/>
      </rPr>
      <t>(A+B+C)</t>
    </r>
  </si>
  <si>
    <r>
      <rPr>
        <sz val="16"/>
        <rFont val="Arial CE"/>
        <charset val="238"/>
      </rPr>
      <t xml:space="preserve">Blok D1 - Przedmioty specjalności: </t>
    </r>
    <r>
      <rPr>
        <b/>
        <sz val="16"/>
        <color theme="5" tint="-0.499984740745262"/>
        <rFont val="Arial CE"/>
        <charset val="238"/>
      </rPr>
      <t>Konstrukcje mechatroniczne (KM)</t>
    </r>
  </si>
  <si>
    <t>Przygotowanie pracy dyplomowej</t>
  </si>
  <si>
    <t>Razem w bloku D1</t>
  </si>
  <si>
    <t>Razem w bloku D2</t>
  </si>
  <si>
    <t>Z</t>
  </si>
  <si>
    <r>
      <rPr>
        <sz val="16"/>
        <rFont val="Arial CE"/>
        <charset val="238"/>
      </rPr>
      <t xml:space="preserve">Blok D2 - Przedmioty specjalności: </t>
    </r>
    <r>
      <rPr>
        <b/>
        <sz val="16"/>
        <color theme="5" tint="-0.499984740745262"/>
        <rFont val="Arial CE"/>
        <charset val="238"/>
      </rPr>
      <t>Automatyzacja i nadzorowanie systemów produkcyjnych (AN)</t>
    </r>
  </si>
  <si>
    <r>
      <t xml:space="preserve">RAZEM </t>
    </r>
    <r>
      <rPr>
        <sz val="16"/>
        <color theme="5" tint="-0.499984740745262"/>
        <rFont val="Arial CE"/>
        <charset val="238"/>
      </rPr>
      <t>(</t>
    </r>
    <r>
      <rPr>
        <b/>
        <sz val="16"/>
        <color theme="5" tint="-0.499984740745262"/>
        <rFont val="Arial CE"/>
        <charset val="238"/>
      </rPr>
      <t>AN</t>
    </r>
    <r>
      <rPr>
        <sz val="16"/>
        <color theme="5" tint="-0.499984740745262"/>
        <rFont val="Arial CE"/>
        <charset val="238"/>
      </rPr>
      <t>)</t>
    </r>
  </si>
  <si>
    <t>Mikrokontrolery 32-bitowe</t>
  </si>
  <si>
    <t>Elastyczne systemy produkcyjne</t>
  </si>
  <si>
    <t>Modelowanie w mechatronice</t>
  </si>
  <si>
    <t>Zastosowania materiałów inteligentnych</t>
  </si>
  <si>
    <t>Obliczeniowa analiza układów mechanicznych</t>
  </si>
  <si>
    <t>Układy płynowe sterowane elektronicznie</t>
  </si>
  <si>
    <t>Programowanie systemów automatyki</t>
  </si>
  <si>
    <t>Projektowanie systemów utrzymania ruchu</t>
  </si>
  <si>
    <t>Zaawansowane zagadnienia diagnostyki maszyn</t>
  </si>
  <si>
    <t>Metrologia diagnostyczna</t>
  </si>
  <si>
    <t>Nadzorowanie sprzętu kontrolno-pomiarowego</t>
  </si>
  <si>
    <r>
      <t xml:space="preserve">Studia  </t>
    </r>
    <r>
      <rPr>
        <b/>
        <sz val="15"/>
        <rFont val="Arial CE"/>
        <charset val="238"/>
      </rPr>
      <t>STACJONARNE,</t>
    </r>
    <r>
      <rPr>
        <sz val="15"/>
        <rFont val="Arial CE"/>
        <charset val="238"/>
      </rPr>
      <t xml:space="preserve"> II stopnia - 3 semestralne</t>
    </r>
  </si>
  <si>
    <t>WYDZIAŁ INŻYNIERII MECHANICZNEJ</t>
  </si>
  <si>
    <t>Wspomaganie komputerowe zagadnień inżynierskich</t>
  </si>
  <si>
    <t>Dla naboru: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</si>
</sst>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5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b/>
      <sz val="12"/>
      <name val="Arial CE"/>
      <family val="2"/>
      <charset val="238"/>
    </font>
    <font>
      <sz val="14"/>
      <name val="Arial CE"/>
      <family val="2"/>
      <charset val="238"/>
    </font>
    <font>
      <sz val="12"/>
      <name val="Arial CE"/>
      <family val="2"/>
      <charset val="238"/>
    </font>
    <font>
      <b/>
      <sz val="12"/>
      <name val="Arial CE"/>
      <charset val="238"/>
    </font>
    <font>
      <b/>
      <sz val="10"/>
      <name val="Arial CE"/>
      <family val="2"/>
      <charset val="238"/>
    </font>
    <font>
      <sz val="8"/>
      <name val="Arial"/>
      <family val="2"/>
      <charset val="238"/>
    </font>
    <font>
      <sz val="11"/>
      <name val="Arial CE"/>
      <family val="2"/>
      <charset val="238"/>
    </font>
    <font>
      <b/>
      <sz val="11"/>
      <name val="Arial CE"/>
      <family val="2"/>
      <charset val="238"/>
    </font>
    <font>
      <sz val="10"/>
      <name val="Arial"/>
      <family val="2"/>
      <charset val="238"/>
    </font>
    <font>
      <b/>
      <sz val="18"/>
      <color theme="3"/>
      <name val="Arial"/>
      <family val="2"/>
      <charset val="238"/>
    </font>
    <font>
      <b/>
      <sz val="26"/>
      <name val="Bookman Old Style"/>
      <family val="1"/>
      <charset val="238"/>
    </font>
    <font>
      <b/>
      <sz val="24"/>
      <color rgb="FF002060"/>
      <name val="Arial"/>
      <family val="2"/>
      <charset val="238"/>
    </font>
    <font>
      <b/>
      <sz val="24"/>
      <name val="Bookman Old Style"/>
      <family val="1"/>
      <charset val="238"/>
    </font>
    <font>
      <b/>
      <sz val="28"/>
      <name val="Bookman Old Style"/>
      <family val="1"/>
      <charset val="238"/>
    </font>
    <font>
      <b/>
      <sz val="22"/>
      <color theme="6" tint="-0.249977111117893"/>
      <name val="Arial CE"/>
      <charset val="238"/>
    </font>
    <font>
      <sz val="18"/>
      <name val="Arial CE"/>
      <charset val="238"/>
    </font>
    <font>
      <b/>
      <sz val="12"/>
      <color theme="9" tint="-0.249977111117893"/>
      <name val="Arial CE"/>
      <charset val="238"/>
    </font>
    <font>
      <sz val="14"/>
      <name val="Arial CE"/>
      <charset val="238"/>
    </font>
    <font>
      <b/>
      <sz val="20"/>
      <name val="Arial CE"/>
      <charset val="238"/>
    </font>
    <font>
      <sz val="14"/>
      <color theme="9" tint="-0.249977111117893"/>
      <name val="Arial CE"/>
      <family val="2"/>
      <charset val="238"/>
    </font>
    <font>
      <sz val="10"/>
      <name val="Arial CE"/>
      <charset val="238"/>
    </font>
    <font>
      <b/>
      <sz val="14"/>
      <name val="Arial CE"/>
      <charset val="238"/>
    </font>
    <font>
      <i/>
      <sz val="12"/>
      <name val="Arial CE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6"/>
      <name val="Arial CE"/>
      <charset val="238"/>
    </font>
    <font>
      <sz val="16"/>
      <name val="Arial CE"/>
      <charset val="238"/>
    </font>
    <font>
      <b/>
      <sz val="22"/>
      <color theme="5" tint="-0.499984740745262"/>
      <name val="Arial CE"/>
      <charset val="238"/>
    </font>
    <font>
      <sz val="10"/>
      <color theme="9" tint="-0.249977111117893"/>
      <name val="Arial CE"/>
      <family val="2"/>
      <charset val="238"/>
    </font>
    <font>
      <b/>
      <sz val="10"/>
      <color theme="9" tint="-0.249977111117893"/>
      <name val="Arial CE"/>
      <family val="2"/>
      <charset val="238"/>
    </font>
    <font>
      <sz val="16"/>
      <color theme="9" tint="-0.249977111117893"/>
      <name val="Arial CE"/>
      <charset val="238"/>
    </font>
    <font>
      <sz val="14"/>
      <name val="Verdana"/>
      <family val="2"/>
      <charset val="238"/>
    </font>
    <font>
      <b/>
      <sz val="16"/>
      <name val="Arial CE"/>
      <family val="2"/>
      <charset val="238"/>
    </font>
    <font>
      <b/>
      <sz val="16"/>
      <color theme="9" tint="-0.499984740745262"/>
      <name val="Arial CE"/>
      <charset val="238"/>
    </font>
    <font>
      <sz val="14"/>
      <color theme="0" tint="-0.499984740745262"/>
      <name val="Verdana"/>
      <family val="2"/>
      <charset val="238"/>
    </font>
    <font>
      <b/>
      <sz val="22"/>
      <color theme="9" tint="-0.499984740745262"/>
      <name val="Arial CE"/>
      <charset val="238"/>
    </font>
    <font>
      <b/>
      <sz val="16"/>
      <color rgb="FFFF0000"/>
      <name val="Arial CE"/>
      <family val="2"/>
      <charset val="238"/>
    </font>
    <font>
      <sz val="24"/>
      <color theme="3"/>
      <name val="SquareSlab711MdEU"/>
      <charset val="238"/>
    </font>
    <font>
      <i/>
      <sz val="14"/>
      <name val="Arial CE"/>
      <charset val="238"/>
    </font>
    <font>
      <b/>
      <sz val="16"/>
      <color theme="5" tint="-0.499984740745262"/>
      <name val="Arial CE"/>
      <charset val="238"/>
    </font>
    <font>
      <sz val="16"/>
      <color theme="5" tint="-0.499984740745262"/>
      <name val="Arial CE"/>
      <charset val="238"/>
    </font>
    <font>
      <b/>
      <sz val="14"/>
      <color rgb="FFC00000"/>
      <name val="Arial CE"/>
      <charset val="238"/>
    </font>
    <font>
      <sz val="18"/>
      <name val="ZurichCnEU"/>
      <charset val="238"/>
    </font>
    <font>
      <sz val="18"/>
      <color theme="9" tint="-0.249977111117893"/>
      <name val="ZurichCnEU"/>
      <charset val="238"/>
    </font>
    <font>
      <sz val="14"/>
      <name val="ZurichCnEU"/>
      <charset val="238"/>
    </font>
    <font>
      <b/>
      <sz val="16"/>
      <name val="ZurichCnEU"/>
      <charset val="238"/>
    </font>
    <font>
      <b/>
      <sz val="18"/>
      <name val="ZurichCnEU"/>
      <charset val="238"/>
    </font>
    <font>
      <sz val="15"/>
      <name val="Arial CE"/>
      <charset val="238"/>
    </font>
    <font>
      <b/>
      <sz val="15"/>
      <name val="Arial CE"/>
      <charset val="238"/>
    </font>
    <font>
      <sz val="15"/>
      <name val="Arial CE"/>
      <family val="2"/>
      <charset val="238"/>
    </font>
    <font>
      <sz val="15"/>
      <name val="ZurichCnEU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gradientFill degree="90">
        <stop position="0">
          <color theme="0"/>
        </stop>
        <stop position="1">
          <color theme="4" tint="0.40000610370189521"/>
        </stop>
      </gradientFill>
    </fill>
    <fill>
      <patternFill patternType="solid">
        <fgColor theme="4" tint="0.79998168889431442"/>
        <bgColor indexed="64"/>
      </patternFill>
    </fill>
  </fills>
  <borders count="102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dashed">
        <color auto="1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2" fillId="0" borderId="0"/>
    <xf numFmtId="0" fontId="24" fillId="2" borderId="0"/>
    <xf numFmtId="0" fontId="12" fillId="0" borderId="0"/>
    <xf numFmtId="0" fontId="24" fillId="0" borderId="0"/>
    <xf numFmtId="0" fontId="12" fillId="0" borderId="0"/>
    <xf numFmtId="0" fontId="1" fillId="0" borderId="0"/>
  </cellStyleXfs>
  <cellXfs count="373">
    <xf numFmtId="0" fontId="0" fillId="0" borderId="0" xfId="0"/>
    <xf numFmtId="0" fontId="2" fillId="0" borderId="2" xfId="0" applyFont="1" applyBorder="1"/>
    <xf numFmtId="0" fontId="2" fillId="0" borderId="0" xfId="0" applyFont="1"/>
    <xf numFmtId="0" fontId="3" fillId="0" borderId="4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/>
    <xf numFmtId="0" fontId="3" fillId="0" borderId="0" xfId="0" applyFont="1" applyBorder="1"/>
    <xf numFmtId="0" fontId="2" fillId="0" borderId="5" xfId="0" applyFont="1" applyBorder="1"/>
    <xf numFmtId="0" fontId="4" fillId="0" borderId="4" xfId="0" applyFont="1" applyBorder="1"/>
    <xf numFmtId="0" fontId="6" fillId="0" borderId="0" xfId="0" applyFont="1"/>
    <xf numFmtId="0" fontId="8" fillId="0" borderId="0" xfId="0" applyFont="1"/>
    <xf numFmtId="0" fontId="2" fillId="0" borderId="0" xfId="0" applyFont="1" applyFill="1"/>
    <xf numFmtId="0" fontId="2" fillId="0" borderId="0" xfId="0" applyFont="1" applyBorder="1" applyAlignment="1">
      <alignment horizontal="center"/>
    </xf>
    <xf numFmtId="0" fontId="11" fillId="0" borderId="0" xfId="0" applyFont="1" applyBorder="1" applyAlignment="1">
      <alignment vertical="center"/>
    </xf>
    <xf numFmtId="0" fontId="0" fillId="0" borderId="0" xfId="0" applyBorder="1"/>
    <xf numFmtId="0" fontId="10" fillId="0" borderId="16" xfId="0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5" xfId="0" applyFont="1" applyBorder="1" applyAlignment="1">
      <alignment vertical="center"/>
    </xf>
    <xf numFmtId="0" fontId="13" fillId="0" borderId="1" xfId="0" applyFont="1" applyBorder="1" applyAlignment="1"/>
    <xf numFmtId="0" fontId="5" fillId="0" borderId="2" xfId="0" applyFont="1" applyBorder="1"/>
    <xf numFmtId="0" fontId="14" fillId="0" borderId="2" xfId="0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0" fontId="5" fillId="0" borderId="3" xfId="0" applyFont="1" applyBorder="1"/>
    <xf numFmtId="0" fontId="5" fillId="0" borderId="4" xfId="0" applyFont="1" applyBorder="1"/>
    <xf numFmtId="0" fontId="14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5" fillId="0" borderId="0" xfId="0" applyFont="1" applyBorder="1"/>
    <xf numFmtId="0" fontId="5" fillId="0" borderId="0" xfId="0" applyFont="1" applyBorder="1" applyAlignment="1"/>
    <xf numFmtId="0" fontId="16" fillId="0" borderId="0" xfId="0" applyFont="1" applyBorder="1" applyAlignment="1">
      <alignment vertical="center"/>
    </xf>
    <xf numFmtId="0" fontId="5" fillId="0" borderId="5" xfId="0" applyFont="1" applyBorder="1"/>
    <xf numFmtId="0" fontId="20" fillId="0" borderId="0" xfId="0" applyFont="1" applyBorder="1"/>
    <xf numFmtId="0" fontId="21" fillId="0" borderId="0" xfId="1" applyFont="1" applyBorder="1" applyAlignment="1">
      <alignment horizontal="right" vertical="center"/>
    </xf>
    <xf numFmtId="0" fontId="21" fillId="0" borderId="0" xfId="1" applyFont="1" applyBorder="1" applyAlignment="1"/>
    <xf numFmtId="0" fontId="22" fillId="0" borderId="0" xfId="1" applyFont="1" applyBorder="1" applyAlignment="1"/>
    <xf numFmtId="0" fontId="23" fillId="0" borderId="0" xfId="0" applyFont="1" applyBorder="1" applyAlignment="1">
      <alignment horizontal="left"/>
    </xf>
    <xf numFmtId="0" fontId="23" fillId="0" borderId="0" xfId="0" applyFont="1" applyBorder="1"/>
    <xf numFmtId="0" fontId="2" fillId="0" borderId="43" xfId="0" applyFont="1" applyBorder="1"/>
    <xf numFmtId="0" fontId="2" fillId="0" borderId="44" xfId="0" applyFont="1" applyBorder="1"/>
    <xf numFmtId="0" fontId="2" fillId="0" borderId="44" xfId="0" applyFont="1" applyBorder="1" applyAlignment="1">
      <alignment horizontal="center"/>
    </xf>
    <xf numFmtId="0" fontId="2" fillId="0" borderId="44" xfId="0" applyFont="1" applyBorder="1" applyAlignment="1">
      <alignment vertical="center"/>
    </xf>
    <xf numFmtId="0" fontId="2" fillId="0" borderId="45" xfId="0" applyFont="1" applyBorder="1"/>
    <xf numFmtId="0" fontId="5" fillId="2" borderId="0" xfId="2" applyFont="1"/>
    <xf numFmtId="0" fontId="25" fillId="0" borderId="50" xfId="2" applyFont="1" applyFill="1" applyBorder="1" applyAlignment="1">
      <alignment horizontal="center" vertical="center"/>
    </xf>
    <xf numFmtId="0" fontId="7" fillId="0" borderId="25" xfId="2" applyFont="1" applyFill="1" applyBorder="1" applyAlignment="1">
      <alignment horizontal="center" vertical="center"/>
    </xf>
    <xf numFmtId="0" fontId="27" fillId="0" borderId="54" xfId="2" applyFont="1" applyFill="1" applyBorder="1" applyAlignment="1">
      <alignment horizontal="left" vertical="center"/>
    </xf>
    <xf numFmtId="0" fontId="27" fillId="0" borderId="10" xfId="2" applyFont="1" applyFill="1" applyBorder="1" applyAlignment="1">
      <alignment vertical="center"/>
    </xf>
    <xf numFmtId="0" fontId="21" fillId="0" borderId="10" xfId="2" applyFont="1" applyFill="1" applyBorder="1" applyAlignment="1">
      <alignment horizontal="center" vertical="center"/>
    </xf>
    <xf numFmtId="0" fontId="27" fillId="0" borderId="13" xfId="2" applyFont="1" applyFill="1" applyBorder="1" applyAlignment="1">
      <alignment vertical="center"/>
    </xf>
    <xf numFmtId="0" fontId="0" fillId="0" borderId="66" xfId="2" applyFont="1" applyFill="1" applyBorder="1" applyAlignment="1">
      <alignment horizontal="center" vertical="center"/>
    </xf>
    <xf numFmtId="0" fontId="0" fillId="0" borderId="32" xfId="2" applyFont="1" applyFill="1" applyBorder="1" applyAlignment="1">
      <alignment horizontal="center" vertical="center"/>
    </xf>
    <xf numFmtId="0" fontId="24" fillId="6" borderId="33" xfId="2" applyFont="1" applyFill="1" applyBorder="1" applyAlignment="1">
      <alignment horizontal="center" vertical="center"/>
    </xf>
    <xf numFmtId="0" fontId="24" fillId="6" borderId="67" xfId="2" applyFont="1" applyFill="1" applyBorder="1" applyAlignment="1">
      <alignment horizontal="center" vertical="center"/>
    </xf>
    <xf numFmtId="0" fontId="24" fillId="0" borderId="68" xfId="2" applyFont="1" applyFill="1" applyBorder="1" applyAlignment="1">
      <alignment horizontal="center" vertical="center"/>
    </xf>
    <xf numFmtId="0" fontId="24" fillId="0" borderId="69" xfId="2" applyFont="1" applyFill="1" applyBorder="1" applyAlignment="1">
      <alignment horizontal="center" vertical="center"/>
    </xf>
    <xf numFmtId="0" fontId="24" fillId="0" borderId="33" xfId="2" applyFont="1" applyFill="1" applyBorder="1" applyAlignment="1">
      <alignment horizontal="center" vertical="center"/>
    </xf>
    <xf numFmtId="0" fontId="24" fillId="0" borderId="67" xfId="2" applyFont="1" applyFill="1" applyBorder="1" applyAlignment="1">
      <alignment horizontal="center" vertical="center"/>
    </xf>
    <xf numFmtId="0" fontId="24" fillId="6" borderId="34" xfId="2" applyFont="1" applyFill="1" applyBorder="1" applyAlignment="1">
      <alignment horizontal="center" vertical="center"/>
    </xf>
    <xf numFmtId="0" fontId="29" fillId="7" borderId="22" xfId="0" applyFont="1" applyFill="1" applyBorder="1" applyAlignment="1">
      <alignment horizontal="left" vertical="center" indent="1"/>
    </xf>
    <xf numFmtId="0" fontId="29" fillId="7" borderId="23" xfId="0" applyFont="1" applyFill="1" applyBorder="1" applyAlignment="1">
      <alignment horizontal="left" vertical="center" indent="1"/>
    </xf>
    <xf numFmtId="0" fontId="4" fillId="0" borderId="23" xfId="0" applyFont="1" applyFill="1" applyBorder="1" applyAlignment="1">
      <alignment vertical="center"/>
    </xf>
    <xf numFmtId="0" fontId="8" fillId="0" borderId="23" xfId="0" applyFont="1" applyFill="1" applyBorder="1" applyAlignment="1">
      <alignment horizontal="center"/>
    </xf>
    <xf numFmtId="0" fontId="4" fillId="0" borderId="27" xfId="0" applyFont="1" applyFill="1" applyBorder="1" applyAlignment="1">
      <alignment vertical="center"/>
    </xf>
    <xf numFmtId="0" fontId="5" fillId="0" borderId="0" xfId="0" applyFont="1"/>
    <xf numFmtId="0" fontId="5" fillId="2" borderId="0" xfId="2" applyFont="1" applyAlignment="1">
      <alignment horizontal="center" vertical="center"/>
    </xf>
    <xf numFmtId="0" fontId="2" fillId="0" borderId="5" xfId="0" applyFont="1" applyBorder="1" applyAlignment="1">
      <alignment horizontal="right" vertical="top" indent="1"/>
    </xf>
    <xf numFmtId="0" fontId="21" fillId="2" borderId="18" xfId="2" applyFont="1" applyBorder="1" applyAlignment="1">
      <alignment horizontal="center" vertical="center"/>
    </xf>
    <xf numFmtId="0" fontId="35" fillId="2" borderId="11" xfId="2" applyFont="1" applyBorder="1" applyAlignment="1">
      <alignment horizontal="left" vertical="center"/>
    </xf>
    <xf numFmtId="0" fontId="21" fillId="2" borderId="19" xfId="2" applyFont="1" applyBorder="1" applyAlignment="1">
      <alignment horizontal="center" vertical="center"/>
    </xf>
    <xf numFmtId="0" fontId="21" fillId="3" borderId="59" xfId="2" applyFont="1" applyFill="1" applyBorder="1" applyAlignment="1">
      <alignment horizontal="center" vertical="center"/>
    </xf>
    <xf numFmtId="0" fontId="25" fillId="4" borderId="11" xfId="2" applyFont="1" applyFill="1" applyBorder="1" applyAlignment="1">
      <alignment horizontal="center" vertical="center"/>
    </xf>
    <xf numFmtId="0" fontId="21" fillId="2" borderId="11" xfId="2" applyFont="1" applyBorder="1" applyAlignment="1">
      <alignment horizontal="center" vertical="center"/>
    </xf>
    <xf numFmtId="0" fontId="21" fillId="2" borderId="70" xfId="2" applyFont="1" applyBorder="1" applyAlignment="1">
      <alignment horizontal="center" vertical="center"/>
    </xf>
    <xf numFmtId="0" fontId="21" fillId="5" borderId="12" xfId="2" applyFont="1" applyFill="1" applyBorder="1" applyAlignment="1">
      <alignment horizontal="center" vertical="center"/>
    </xf>
    <xf numFmtId="0" fontId="21" fillId="3" borderId="11" xfId="2" applyFont="1" applyFill="1" applyBorder="1" applyAlignment="1">
      <alignment horizontal="center" vertical="center"/>
    </xf>
    <xf numFmtId="0" fontId="21" fillId="2" borderId="28" xfId="2" applyFont="1" applyBorder="1" applyAlignment="1">
      <alignment horizontal="center" vertical="center"/>
    </xf>
    <xf numFmtId="0" fontId="21" fillId="6" borderId="24" xfId="2" applyFont="1" applyFill="1" applyBorder="1" applyAlignment="1">
      <alignment horizontal="center" vertical="center"/>
    </xf>
    <xf numFmtId="0" fontId="21" fillId="6" borderId="28" xfId="2" applyFont="1" applyFill="1" applyBorder="1" applyAlignment="1">
      <alignment horizontal="center" vertical="center"/>
    </xf>
    <xf numFmtId="0" fontId="21" fillId="6" borderId="71" xfId="2" applyFont="1" applyFill="1" applyBorder="1" applyAlignment="1">
      <alignment horizontal="center" vertical="center"/>
    </xf>
    <xf numFmtId="0" fontId="21" fillId="5" borderId="24" xfId="2" applyFont="1" applyFill="1" applyBorder="1" applyAlignment="1">
      <alignment horizontal="center" vertical="center"/>
    </xf>
    <xf numFmtId="0" fontId="21" fillId="3" borderId="28" xfId="2" applyFont="1" applyFill="1" applyBorder="1" applyAlignment="1">
      <alignment horizontal="center" vertical="center"/>
    </xf>
    <xf numFmtId="0" fontId="21" fillId="0" borderId="24" xfId="2" applyFont="1" applyFill="1" applyBorder="1" applyAlignment="1">
      <alignment horizontal="center" vertical="center"/>
    </xf>
    <xf numFmtId="0" fontId="21" fillId="0" borderId="28" xfId="2" applyFont="1" applyFill="1" applyBorder="1" applyAlignment="1">
      <alignment horizontal="center" vertical="center"/>
    </xf>
    <xf numFmtId="0" fontId="21" fillId="0" borderId="30" xfId="2" applyFont="1" applyFill="1" applyBorder="1" applyAlignment="1">
      <alignment horizontal="center" vertical="center"/>
    </xf>
    <xf numFmtId="0" fontId="21" fillId="5" borderId="72" xfId="2" applyFont="1" applyFill="1" applyBorder="1" applyAlignment="1">
      <alignment horizontal="center" vertical="center"/>
    </xf>
    <xf numFmtId="0" fontId="21" fillId="6" borderId="29" xfId="2" applyFont="1" applyFill="1" applyBorder="1" applyAlignment="1">
      <alignment horizontal="center" vertical="center"/>
    </xf>
    <xf numFmtId="0" fontId="21" fillId="2" borderId="0" xfId="2" applyFont="1" applyAlignment="1">
      <alignment vertical="center"/>
    </xf>
    <xf numFmtId="0" fontId="25" fillId="2" borderId="32" xfId="2" applyFont="1" applyBorder="1" applyAlignment="1">
      <alignment horizontal="left"/>
    </xf>
    <xf numFmtId="0" fontId="25" fillId="2" borderId="62" xfId="2" applyFont="1" applyBorder="1" applyAlignment="1">
      <alignment horizontal="center"/>
    </xf>
    <xf numFmtId="3" fontId="25" fillId="3" borderId="64" xfId="2" applyNumberFormat="1" applyFont="1" applyFill="1" applyBorder="1" applyAlignment="1">
      <alignment horizontal="center"/>
    </xf>
    <xf numFmtId="3" fontId="25" fillId="4" borderId="65" xfId="2" applyNumberFormat="1" applyFont="1" applyFill="1" applyBorder="1" applyAlignment="1">
      <alignment horizontal="center"/>
    </xf>
    <xf numFmtId="3" fontId="25" fillId="0" borderId="65" xfId="2" applyNumberFormat="1" applyFont="1" applyFill="1" applyBorder="1" applyAlignment="1">
      <alignment horizontal="center"/>
    </xf>
    <xf numFmtId="3" fontId="25" fillId="0" borderId="63" xfId="2" applyNumberFormat="1" applyFont="1" applyFill="1" applyBorder="1" applyAlignment="1">
      <alignment horizontal="center"/>
    </xf>
    <xf numFmtId="0" fontId="25" fillId="5" borderId="69" xfId="2" applyFont="1" applyFill="1" applyBorder="1" applyAlignment="1">
      <alignment horizontal="center"/>
    </xf>
    <xf numFmtId="0" fontId="25" fillId="3" borderId="65" xfId="2" applyFont="1" applyFill="1" applyBorder="1" applyAlignment="1">
      <alignment horizontal="center"/>
    </xf>
    <xf numFmtId="1" fontId="25" fillId="6" borderId="69" xfId="2" applyNumberFormat="1" applyFont="1" applyFill="1" applyBorder="1" applyAlignment="1">
      <alignment horizontal="center"/>
    </xf>
    <xf numFmtId="0" fontId="25" fillId="5" borderId="73" xfId="2" applyFont="1" applyFill="1" applyBorder="1" applyAlignment="1">
      <alignment horizontal="center"/>
    </xf>
    <xf numFmtId="0" fontId="25" fillId="0" borderId="69" xfId="2" applyFont="1" applyFill="1" applyBorder="1" applyAlignment="1">
      <alignment horizontal="center"/>
    </xf>
    <xf numFmtId="0" fontId="25" fillId="0" borderId="65" xfId="2" applyFont="1" applyFill="1" applyBorder="1" applyAlignment="1">
      <alignment horizontal="center"/>
    </xf>
    <xf numFmtId="0" fontId="25" fillId="0" borderId="62" xfId="2" applyFont="1" applyFill="1" applyBorder="1" applyAlignment="1">
      <alignment horizontal="center"/>
    </xf>
    <xf numFmtId="0" fontId="25" fillId="5" borderId="64" xfId="2" applyFont="1" applyFill="1" applyBorder="1" applyAlignment="1">
      <alignment horizontal="center"/>
    </xf>
    <xf numFmtId="0" fontId="25" fillId="6" borderId="69" xfId="2" applyFont="1" applyFill="1" applyBorder="1" applyAlignment="1">
      <alignment horizontal="center"/>
    </xf>
    <xf numFmtId="0" fontId="25" fillId="6" borderId="65" xfId="2" applyFont="1" applyFill="1" applyBorder="1" applyAlignment="1">
      <alignment horizontal="center"/>
    </xf>
    <xf numFmtId="0" fontId="25" fillId="6" borderId="74" xfId="2" applyFont="1" applyFill="1" applyBorder="1" applyAlignment="1">
      <alignment horizontal="center"/>
    </xf>
    <xf numFmtId="3" fontId="25" fillId="0" borderId="0" xfId="2" applyNumberFormat="1" applyFont="1" applyFill="1" applyBorder="1" applyAlignment="1">
      <alignment horizontal="center"/>
    </xf>
    <xf numFmtId="0" fontId="25" fillId="0" borderId="4" xfId="2" applyFont="1" applyFill="1" applyBorder="1" applyAlignment="1">
      <alignment horizontal="center"/>
    </xf>
    <xf numFmtId="0" fontId="25" fillId="0" borderId="0" xfId="2" applyFont="1" applyFill="1" applyBorder="1" applyAlignment="1">
      <alignment horizontal="left"/>
    </xf>
    <xf numFmtId="0" fontId="25" fillId="0" borderId="0" xfId="2" applyFont="1" applyFill="1" applyBorder="1" applyAlignment="1">
      <alignment horizontal="center"/>
    </xf>
    <xf numFmtId="1" fontId="25" fillId="0" borderId="0" xfId="2" applyNumberFormat="1" applyFont="1" applyFill="1" applyBorder="1" applyAlignment="1">
      <alignment horizontal="center"/>
    </xf>
    <xf numFmtId="0" fontId="25" fillId="0" borderId="0" xfId="2" applyFont="1" applyFill="1" applyBorder="1"/>
    <xf numFmtId="0" fontId="2" fillId="8" borderId="56" xfId="0" applyFont="1" applyFill="1" applyBorder="1" applyAlignment="1">
      <alignment horizontal="center" vertical="center"/>
    </xf>
    <xf numFmtId="0" fontId="2" fillId="0" borderId="76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36" fillId="8" borderId="44" xfId="0" applyFont="1" applyFill="1" applyBorder="1" applyAlignment="1">
      <alignment horizontal="center" textRotation="90"/>
    </xf>
    <xf numFmtId="3" fontId="36" fillId="3" borderId="73" xfId="0" applyNumberFormat="1" applyFont="1" applyFill="1" applyBorder="1" applyAlignment="1">
      <alignment horizontal="center" vertical="top" textRotation="90" readingOrder="1"/>
    </xf>
    <xf numFmtId="3" fontId="36" fillId="4" borderId="33" xfId="0" applyNumberFormat="1" applyFont="1" applyFill="1" applyBorder="1" applyAlignment="1">
      <alignment horizontal="center" vertical="top" textRotation="90" readingOrder="1"/>
    </xf>
    <xf numFmtId="3" fontId="36" fillId="8" borderId="33" xfId="0" applyNumberFormat="1" applyFont="1" applyFill="1" applyBorder="1" applyAlignment="1">
      <alignment horizontal="center" vertical="top" textRotation="90" readingOrder="1"/>
    </xf>
    <xf numFmtId="3" fontId="36" fillId="8" borderId="67" xfId="0" applyNumberFormat="1" applyFont="1" applyFill="1" applyBorder="1" applyAlignment="1">
      <alignment horizontal="center" vertical="top" textRotation="90" readingOrder="1"/>
    </xf>
    <xf numFmtId="3" fontId="36" fillId="5" borderId="64" xfId="0" applyNumberFormat="1" applyFont="1" applyFill="1" applyBorder="1" applyAlignment="1">
      <alignment horizontal="center" vertical="top" textRotation="90" readingOrder="1"/>
    </xf>
    <xf numFmtId="3" fontId="36" fillId="3" borderId="33" xfId="0" applyNumberFormat="1" applyFont="1" applyFill="1" applyBorder="1" applyAlignment="1">
      <alignment horizontal="center" vertical="top" textRotation="90" readingOrder="1"/>
    </xf>
    <xf numFmtId="3" fontId="36" fillId="5" borderId="44" xfId="0" applyNumberFormat="1" applyFont="1" applyFill="1" applyBorder="1" applyAlignment="1">
      <alignment horizontal="center" vertical="top" textRotation="90" readingOrder="1"/>
    </xf>
    <xf numFmtId="3" fontId="36" fillId="5" borderId="68" xfId="0" applyNumberFormat="1" applyFont="1" applyFill="1" applyBorder="1" applyAlignment="1">
      <alignment horizontal="center" vertical="top" textRotation="90" readingOrder="1"/>
    </xf>
    <xf numFmtId="3" fontId="36" fillId="8" borderId="34" xfId="0" applyNumberFormat="1" applyFont="1" applyFill="1" applyBorder="1" applyAlignment="1">
      <alignment horizontal="center" vertical="top" textRotation="90" readingOrder="1"/>
    </xf>
    <xf numFmtId="0" fontId="3" fillId="0" borderId="0" xfId="0" applyFont="1" applyBorder="1" applyAlignment="1">
      <alignment horizontal="center"/>
    </xf>
    <xf numFmtId="0" fontId="3" fillId="0" borderId="41" xfId="0" applyFont="1" applyBorder="1"/>
    <xf numFmtId="0" fontId="3" fillId="0" borderId="38" xfId="0" applyFont="1" applyBorder="1" applyAlignment="1">
      <alignment horizontal="centerContinuous"/>
    </xf>
    <xf numFmtId="0" fontId="3" fillId="0" borderId="77" xfId="0" applyFont="1" applyBorder="1"/>
    <xf numFmtId="0" fontId="3" fillId="0" borderId="35" xfId="0" applyFont="1" applyBorder="1"/>
    <xf numFmtId="0" fontId="3" fillId="0" borderId="40" xfId="0" applyFont="1" applyBorder="1"/>
    <xf numFmtId="0" fontId="38" fillId="2" borderId="11" xfId="2" applyFont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0" fillId="0" borderId="4" xfId="0" applyFont="1" applyFill="1" applyBorder="1" applyAlignment="1">
      <alignment vertical="center"/>
    </xf>
    <xf numFmtId="3" fontId="3" fillId="0" borderId="38" xfId="0" applyNumberFormat="1" applyFont="1" applyBorder="1" applyAlignment="1">
      <alignment horizontal="centerContinuous"/>
    </xf>
    <xf numFmtId="0" fontId="11" fillId="0" borderId="43" xfId="0" applyFont="1" applyBorder="1" applyAlignment="1">
      <alignment horizontal="center"/>
    </xf>
    <xf numFmtId="0" fontId="21" fillId="2" borderId="14" xfId="2" applyFont="1" applyBorder="1" applyAlignment="1">
      <alignment horizontal="center" vertical="center"/>
    </xf>
    <xf numFmtId="0" fontId="5" fillId="2" borderId="0" xfId="2" applyFont="1" applyBorder="1"/>
    <xf numFmtId="0" fontId="25" fillId="0" borderId="5" xfId="2" applyFont="1" applyFill="1" applyBorder="1" applyAlignment="1">
      <alignment horizontal="center"/>
    </xf>
    <xf numFmtId="0" fontId="10" fillId="0" borderId="5" xfId="0" applyFont="1" applyFill="1" applyBorder="1" applyAlignment="1">
      <alignment vertical="center"/>
    </xf>
    <xf numFmtId="0" fontId="2" fillId="0" borderId="20" xfId="0" applyFont="1" applyBorder="1"/>
    <xf numFmtId="0" fontId="2" fillId="0" borderId="21" xfId="0" applyFont="1" applyBorder="1"/>
    <xf numFmtId="0" fontId="2" fillId="0" borderId="21" xfId="0" applyFont="1" applyBorder="1" applyAlignment="1">
      <alignment horizontal="center"/>
    </xf>
    <xf numFmtId="0" fontId="2" fillId="0" borderId="26" xfId="0" applyFont="1" applyBorder="1"/>
    <xf numFmtId="0" fontId="7" fillId="0" borderId="7" xfId="2" applyFont="1" applyFill="1" applyBorder="1" applyAlignment="1">
      <alignment horizontal="center" vertical="center"/>
    </xf>
    <xf numFmtId="0" fontId="21" fillId="3" borderId="72" xfId="2" applyFont="1" applyFill="1" applyBorder="1" applyAlignment="1">
      <alignment horizontal="center" vertical="center"/>
    </xf>
    <xf numFmtId="0" fontId="3" fillId="0" borderId="7" xfId="0" applyFont="1" applyBorder="1"/>
    <xf numFmtId="0" fontId="3" fillId="0" borderId="7" xfId="0" applyFont="1" applyBorder="1" applyAlignment="1">
      <alignment horizontal="centerContinuous"/>
    </xf>
    <xf numFmtId="0" fontId="3" fillId="0" borderId="25" xfId="0" applyFont="1" applyBorder="1"/>
    <xf numFmtId="3" fontId="40" fillId="5" borderId="64" xfId="0" applyNumberFormat="1" applyFont="1" applyFill="1" applyBorder="1" applyAlignment="1">
      <alignment horizontal="center" vertical="top" textRotation="90" readingOrder="1"/>
    </xf>
    <xf numFmtId="0" fontId="7" fillId="0" borderId="7" xfId="2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/>
    </xf>
    <xf numFmtId="0" fontId="25" fillId="2" borderId="0" xfId="2" applyFont="1" applyBorder="1" applyAlignment="1">
      <alignment horizontal="left"/>
    </xf>
    <xf numFmtId="0" fontId="25" fillId="2" borderId="24" xfId="2" applyFont="1" applyBorder="1" applyAlignment="1">
      <alignment horizontal="left"/>
    </xf>
    <xf numFmtId="0" fontId="25" fillId="2" borderId="30" xfId="2" applyFont="1" applyBorder="1" applyAlignment="1">
      <alignment horizontal="center"/>
    </xf>
    <xf numFmtId="3" fontId="25" fillId="3" borderId="72" xfId="2" applyNumberFormat="1" applyFont="1" applyFill="1" applyBorder="1" applyAlignment="1">
      <alignment horizontal="center"/>
    </xf>
    <xf numFmtId="3" fontId="25" fillId="4" borderId="28" xfId="2" applyNumberFormat="1" applyFont="1" applyFill="1" applyBorder="1" applyAlignment="1">
      <alignment horizontal="center"/>
    </xf>
    <xf numFmtId="3" fontId="25" fillId="0" borderId="28" xfId="2" applyNumberFormat="1" applyFont="1" applyFill="1" applyBorder="1" applyAlignment="1">
      <alignment horizontal="center"/>
    </xf>
    <xf numFmtId="3" fontId="25" fillId="0" borderId="71" xfId="2" applyNumberFormat="1" applyFont="1" applyFill="1" applyBorder="1" applyAlignment="1">
      <alignment horizontal="center"/>
    </xf>
    <xf numFmtId="0" fontId="25" fillId="5" borderId="24" xfId="2" applyFont="1" applyFill="1" applyBorder="1" applyAlignment="1">
      <alignment horizontal="center"/>
    </xf>
    <xf numFmtId="0" fontId="25" fillId="3" borderId="28" xfId="2" applyFont="1" applyFill="1" applyBorder="1" applyAlignment="1">
      <alignment horizontal="center"/>
    </xf>
    <xf numFmtId="1" fontId="25" fillId="6" borderId="24" xfId="2" applyNumberFormat="1" applyFont="1" applyFill="1" applyBorder="1" applyAlignment="1">
      <alignment horizontal="center"/>
    </xf>
    <xf numFmtId="0" fontId="25" fillId="5" borderId="72" xfId="2" applyFont="1" applyFill="1" applyBorder="1" applyAlignment="1">
      <alignment horizontal="center"/>
    </xf>
    <xf numFmtId="0" fontId="25" fillId="0" borderId="24" xfId="2" applyFont="1" applyFill="1" applyBorder="1" applyAlignment="1">
      <alignment horizontal="center"/>
    </xf>
    <xf numFmtId="0" fontId="25" fillId="0" borderId="28" xfId="2" applyFont="1" applyFill="1" applyBorder="1" applyAlignment="1">
      <alignment horizontal="center"/>
    </xf>
    <xf numFmtId="0" fontId="25" fillId="0" borderId="30" xfId="2" applyFont="1" applyFill="1" applyBorder="1" applyAlignment="1">
      <alignment horizontal="center"/>
    </xf>
    <xf numFmtId="0" fontId="25" fillId="6" borderId="24" xfId="2" applyFont="1" applyFill="1" applyBorder="1" applyAlignment="1">
      <alignment horizontal="center"/>
    </xf>
    <xf numFmtId="0" fontId="25" fillId="6" borderId="28" xfId="2" applyFont="1" applyFill="1" applyBorder="1" applyAlignment="1">
      <alignment horizontal="center"/>
    </xf>
    <xf numFmtId="0" fontId="25" fillId="6" borderId="29" xfId="2" applyFont="1" applyFill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15" fillId="0" borderId="3" xfId="0" applyFont="1" applyBorder="1" applyAlignment="1">
      <alignment horizontal="left" vertical="center" indent="2"/>
    </xf>
    <xf numFmtId="0" fontId="18" fillId="0" borderId="5" xfId="0" applyFont="1" applyBorder="1" applyAlignment="1">
      <alignment horizontal="left" vertical="center" indent="2"/>
    </xf>
    <xf numFmtId="0" fontId="30" fillId="0" borderId="5" xfId="0" applyFont="1" applyBorder="1" applyAlignment="1">
      <alignment horizontal="left" vertical="center" indent="2"/>
    </xf>
    <xf numFmtId="0" fontId="2" fillId="0" borderId="0" xfId="0" applyFont="1" applyBorder="1" applyAlignment="1">
      <alignment horizontal="left" indent="2"/>
    </xf>
    <xf numFmtId="0" fontId="32" fillId="0" borderId="0" xfId="0" applyFont="1" applyBorder="1" applyAlignment="1">
      <alignment horizontal="left" indent="2"/>
    </xf>
    <xf numFmtId="0" fontId="5" fillId="0" borderId="0" xfId="0" applyFont="1" applyBorder="1" applyAlignment="1">
      <alignment horizontal="left" indent="2"/>
    </xf>
    <xf numFmtId="0" fontId="7" fillId="0" borderId="7" xfId="2" applyFont="1" applyFill="1" applyBorder="1" applyAlignment="1">
      <alignment horizontal="center" vertical="center"/>
    </xf>
    <xf numFmtId="0" fontId="41" fillId="0" borderId="3" xfId="1" applyFont="1" applyBorder="1" applyAlignment="1">
      <alignment horizontal="right" vertical="center"/>
    </xf>
    <xf numFmtId="0" fontId="15" fillId="0" borderId="2" xfId="0" applyFont="1" applyBorder="1" applyAlignment="1">
      <alignment horizontal="left" vertical="center" indent="2"/>
    </xf>
    <xf numFmtId="0" fontId="18" fillId="0" borderId="5" xfId="0" applyFont="1" applyBorder="1" applyAlignment="1">
      <alignment horizontal="left" vertical="center"/>
    </xf>
    <xf numFmtId="0" fontId="36" fillId="8" borderId="75" xfId="0" applyFont="1" applyFill="1" applyBorder="1" applyAlignment="1">
      <alignment vertical="center"/>
    </xf>
    <xf numFmtId="0" fontId="36" fillId="8" borderId="43" xfId="0" applyFont="1" applyFill="1" applyBorder="1" applyAlignment="1">
      <alignment vertical="center"/>
    </xf>
    <xf numFmtId="3" fontId="49" fillId="4" borderId="65" xfId="2" applyNumberFormat="1" applyFont="1" applyFill="1" applyBorder="1" applyAlignment="1">
      <alignment horizontal="center"/>
    </xf>
    <xf numFmtId="3" fontId="49" fillId="0" borderId="65" xfId="2" applyNumberFormat="1" applyFont="1" applyFill="1" applyBorder="1" applyAlignment="1">
      <alignment horizontal="center"/>
    </xf>
    <xf numFmtId="0" fontId="49" fillId="5" borderId="69" xfId="2" applyFont="1" applyFill="1" applyBorder="1" applyAlignment="1">
      <alignment horizontal="center"/>
    </xf>
    <xf numFmtId="0" fontId="49" fillId="3" borderId="65" xfId="2" applyFont="1" applyFill="1" applyBorder="1" applyAlignment="1">
      <alignment horizontal="center"/>
    </xf>
    <xf numFmtId="1" fontId="49" fillId="6" borderId="69" xfId="2" applyNumberFormat="1" applyFont="1" applyFill="1" applyBorder="1" applyAlignment="1">
      <alignment horizontal="center"/>
    </xf>
    <xf numFmtId="0" fontId="49" fillId="0" borderId="69" xfId="2" applyFont="1" applyFill="1" applyBorder="1" applyAlignment="1">
      <alignment horizontal="center"/>
    </xf>
    <xf numFmtId="0" fontId="49" fillId="0" borderId="65" xfId="2" applyFont="1" applyFill="1" applyBorder="1" applyAlignment="1">
      <alignment horizontal="center"/>
    </xf>
    <xf numFmtId="0" fontId="49" fillId="6" borderId="69" xfId="2" applyFont="1" applyFill="1" applyBorder="1" applyAlignment="1">
      <alignment horizontal="center"/>
    </xf>
    <xf numFmtId="0" fontId="49" fillId="6" borderId="65" xfId="2" applyFont="1" applyFill="1" applyBorder="1" applyAlignment="1">
      <alignment horizontal="center"/>
    </xf>
    <xf numFmtId="0" fontId="49" fillId="6" borderId="74" xfId="2" applyFont="1" applyFill="1" applyBorder="1" applyAlignment="1">
      <alignment horizontal="center"/>
    </xf>
    <xf numFmtId="0" fontId="46" fillId="2" borderId="18" xfId="2" applyFont="1" applyBorder="1" applyAlignment="1">
      <alignment horizontal="center" vertical="center"/>
    </xf>
    <xf numFmtId="0" fontId="50" fillId="4" borderId="11" xfId="2" applyFont="1" applyFill="1" applyBorder="1" applyAlignment="1">
      <alignment horizontal="center" vertical="center"/>
    </xf>
    <xf numFmtId="0" fontId="46" fillId="2" borderId="11" xfId="2" applyFont="1" applyBorder="1" applyAlignment="1">
      <alignment horizontal="center" vertical="center"/>
    </xf>
    <xf numFmtId="0" fontId="46" fillId="5" borderId="12" xfId="2" applyFont="1" applyFill="1" applyBorder="1" applyAlignment="1">
      <alignment horizontal="center" vertical="center"/>
    </xf>
    <xf numFmtId="0" fontId="46" fillId="3" borderId="11" xfId="2" applyFont="1" applyFill="1" applyBorder="1" applyAlignment="1">
      <alignment horizontal="center" vertical="center"/>
    </xf>
    <xf numFmtId="0" fontId="46" fillId="6" borderId="12" xfId="2" applyFont="1" applyFill="1" applyBorder="1" applyAlignment="1">
      <alignment horizontal="center" vertical="center"/>
    </xf>
    <xf numFmtId="0" fontId="46" fillId="6" borderId="11" xfId="2" applyFont="1" applyFill="1" applyBorder="1" applyAlignment="1">
      <alignment horizontal="center" vertical="center"/>
    </xf>
    <xf numFmtId="0" fontId="46" fillId="0" borderId="12" xfId="2" applyFont="1" applyFill="1" applyBorder="1" applyAlignment="1">
      <alignment horizontal="center" vertical="center"/>
    </xf>
    <xf numFmtId="0" fontId="46" fillId="0" borderId="11" xfId="2" applyFont="1" applyFill="1" applyBorder="1" applyAlignment="1">
      <alignment horizontal="center" vertical="center"/>
    </xf>
    <xf numFmtId="0" fontId="46" fillId="6" borderId="31" xfId="2" applyFont="1" applyFill="1" applyBorder="1" applyAlignment="1">
      <alignment horizontal="center" vertical="center"/>
    </xf>
    <xf numFmtId="0" fontId="46" fillId="2" borderId="0" xfId="2" applyFont="1" applyAlignment="1">
      <alignment horizontal="center" vertical="center"/>
    </xf>
    <xf numFmtId="0" fontId="46" fillId="2" borderId="28" xfId="2" applyFont="1" applyBorder="1" applyAlignment="1">
      <alignment horizontal="center" vertical="center"/>
    </xf>
    <xf numFmtId="0" fontId="46" fillId="6" borderId="24" xfId="2" applyFont="1" applyFill="1" applyBorder="1" applyAlignment="1">
      <alignment horizontal="center" vertical="center"/>
    </xf>
    <xf numFmtId="0" fontId="46" fillId="6" borderId="28" xfId="2" applyFont="1" applyFill="1" applyBorder="1" applyAlignment="1">
      <alignment horizontal="center" vertical="center"/>
    </xf>
    <xf numFmtId="0" fontId="46" fillId="5" borderId="24" xfId="2" applyFont="1" applyFill="1" applyBorder="1" applyAlignment="1">
      <alignment horizontal="center" vertical="center"/>
    </xf>
    <xf numFmtId="0" fontId="46" fillId="3" borderId="28" xfId="2" applyFont="1" applyFill="1" applyBorder="1" applyAlignment="1">
      <alignment horizontal="center" vertical="center"/>
    </xf>
    <xf numFmtId="0" fontId="46" fillId="0" borderId="24" xfId="2" applyFont="1" applyFill="1" applyBorder="1" applyAlignment="1">
      <alignment horizontal="center" vertical="center"/>
    </xf>
    <xf numFmtId="0" fontId="46" fillId="0" borderId="28" xfId="2" applyFont="1" applyFill="1" applyBorder="1" applyAlignment="1">
      <alignment horizontal="center" vertical="center"/>
    </xf>
    <xf numFmtId="0" fontId="46" fillId="6" borderId="29" xfId="2" applyFont="1" applyFill="1" applyBorder="1" applyAlignment="1">
      <alignment horizontal="center" vertical="center"/>
    </xf>
    <xf numFmtId="0" fontId="46" fillId="2" borderId="0" xfId="2" applyFont="1" applyAlignment="1">
      <alignment vertical="center"/>
    </xf>
    <xf numFmtId="0" fontId="50" fillId="2" borderId="43" xfId="2" applyFont="1" applyBorder="1" applyAlignment="1">
      <alignment horizontal="center"/>
    </xf>
    <xf numFmtId="3" fontId="50" fillId="4" borderId="65" xfId="2" applyNumberFormat="1" applyFont="1" applyFill="1" applyBorder="1" applyAlignment="1">
      <alignment horizontal="center"/>
    </xf>
    <xf numFmtId="0" fontId="50" fillId="2" borderId="0" xfId="2" applyFont="1"/>
    <xf numFmtId="1" fontId="49" fillId="6" borderId="44" xfId="2" applyNumberFormat="1" applyFont="1" applyFill="1" applyBorder="1" applyAlignment="1">
      <alignment horizontal="center"/>
    </xf>
    <xf numFmtId="3" fontId="49" fillId="4" borderId="28" xfId="2" applyNumberFormat="1" applyFont="1" applyFill="1" applyBorder="1" applyAlignment="1">
      <alignment horizontal="center"/>
    </xf>
    <xf numFmtId="3" fontId="49" fillId="0" borderId="28" xfId="2" applyNumberFormat="1" applyFont="1" applyFill="1" applyBorder="1" applyAlignment="1">
      <alignment horizontal="center"/>
    </xf>
    <xf numFmtId="0" fontId="49" fillId="5" borderId="24" xfId="2" applyFont="1" applyFill="1" applyBorder="1" applyAlignment="1">
      <alignment horizontal="center"/>
    </xf>
    <xf numFmtId="0" fontId="49" fillId="3" borderId="28" xfId="2" applyFont="1" applyFill="1" applyBorder="1" applyAlignment="1">
      <alignment horizontal="center"/>
    </xf>
    <xf numFmtId="1" fontId="49" fillId="6" borderId="24" xfId="2" applyNumberFormat="1" applyFont="1" applyFill="1" applyBorder="1" applyAlignment="1">
      <alignment horizontal="center"/>
    </xf>
    <xf numFmtId="0" fontId="49" fillId="0" borderId="24" xfId="2" applyFont="1" applyFill="1" applyBorder="1" applyAlignment="1">
      <alignment horizontal="center"/>
    </xf>
    <xf numFmtId="0" fontId="49" fillId="0" borderId="28" xfId="2" applyFont="1" applyFill="1" applyBorder="1" applyAlignment="1">
      <alignment horizontal="center"/>
    </xf>
    <xf numFmtId="0" fontId="49" fillId="6" borderId="24" xfId="2" applyFont="1" applyFill="1" applyBorder="1" applyAlignment="1">
      <alignment horizontal="center"/>
    </xf>
    <xf numFmtId="0" fontId="49" fillId="6" borderId="28" xfId="2" applyFont="1" applyFill="1" applyBorder="1" applyAlignment="1">
      <alignment horizontal="center"/>
    </xf>
    <xf numFmtId="0" fontId="49" fillId="6" borderId="29" xfId="2" applyFont="1" applyFill="1" applyBorder="1" applyAlignment="1">
      <alignment horizontal="center"/>
    </xf>
    <xf numFmtId="0" fontId="50" fillId="2" borderId="39" xfId="2" applyFont="1" applyBorder="1" applyAlignment="1">
      <alignment horizontal="center"/>
    </xf>
    <xf numFmtId="0" fontId="46" fillId="0" borderId="0" xfId="0" applyFont="1"/>
    <xf numFmtId="0" fontId="48" fillId="0" borderId="0" xfId="0" applyFont="1" applyBorder="1" applyAlignment="1">
      <alignment horizontal="left" vertical="center"/>
    </xf>
    <xf numFmtId="0" fontId="47" fillId="2" borderId="19" xfId="2" applyFont="1" applyBorder="1" applyAlignment="1">
      <alignment horizontal="left" vertical="center"/>
    </xf>
    <xf numFmtId="0" fontId="46" fillId="2" borderId="19" xfId="2" applyFont="1" applyBorder="1" applyAlignment="1">
      <alignment horizontal="left" vertical="center"/>
    </xf>
    <xf numFmtId="0" fontId="49" fillId="2" borderId="78" xfId="2" applyFont="1" applyBorder="1" applyAlignment="1">
      <alignment horizontal="left"/>
    </xf>
    <xf numFmtId="0" fontId="46" fillId="3" borderId="79" xfId="2" applyFont="1" applyFill="1" applyBorder="1" applyAlignment="1">
      <alignment horizontal="center" vertical="center"/>
    </xf>
    <xf numFmtId="0" fontId="50" fillId="4" borderId="28" xfId="2" applyFont="1" applyFill="1" applyBorder="1" applyAlignment="1">
      <alignment horizontal="center" vertical="center"/>
    </xf>
    <xf numFmtId="0" fontId="46" fillId="2" borderId="80" xfId="2" applyFont="1" applyBorder="1" applyAlignment="1">
      <alignment horizontal="center" vertical="center"/>
    </xf>
    <xf numFmtId="0" fontId="46" fillId="3" borderId="81" xfId="2" applyFont="1" applyFill="1" applyBorder="1" applyAlignment="1">
      <alignment horizontal="center" vertical="center"/>
    </xf>
    <xf numFmtId="0" fontId="46" fillId="2" borderId="82" xfId="2" applyFont="1" applyBorder="1" applyAlignment="1">
      <alignment horizontal="center" vertical="center"/>
    </xf>
    <xf numFmtId="3" fontId="50" fillId="3" borderId="83" xfId="2" applyNumberFormat="1" applyFont="1" applyFill="1" applyBorder="1" applyAlignment="1">
      <alignment horizontal="center"/>
    </xf>
    <xf numFmtId="3" fontId="49" fillId="0" borderId="84" xfId="2" applyNumberFormat="1" applyFont="1" applyFill="1" applyBorder="1" applyAlignment="1">
      <alignment horizontal="center"/>
    </xf>
    <xf numFmtId="0" fontId="46" fillId="6" borderId="19" xfId="2" applyFont="1" applyFill="1" applyBorder="1" applyAlignment="1">
      <alignment horizontal="center" vertical="center"/>
    </xf>
    <xf numFmtId="0" fontId="49" fillId="5" borderId="32" xfId="2" applyFont="1" applyFill="1" applyBorder="1" applyAlignment="1">
      <alignment horizontal="center"/>
    </xf>
    <xf numFmtId="0" fontId="46" fillId="5" borderId="79" xfId="2" applyFont="1" applyFill="1" applyBorder="1" applyAlignment="1">
      <alignment horizontal="center" vertical="center"/>
    </xf>
    <xf numFmtId="0" fontId="46" fillId="0" borderId="80" xfId="2" applyFont="1" applyFill="1" applyBorder="1" applyAlignment="1">
      <alignment horizontal="center" vertical="center"/>
    </xf>
    <xf numFmtId="0" fontId="46" fillId="5" borderId="81" xfId="2" applyFont="1" applyFill="1" applyBorder="1" applyAlignment="1">
      <alignment horizontal="center" vertical="center"/>
    </xf>
    <xf numFmtId="0" fontId="46" fillId="0" borderId="82" xfId="2" applyFont="1" applyFill="1" applyBorder="1" applyAlignment="1">
      <alignment horizontal="center" vertical="center"/>
    </xf>
    <xf numFmtId="0" fontId="49" fillId="5" borderId="85" xfId="2" applyFont="1" applyFill="1" applyBorder="1" applyAlignment="1">
      <alignment horizontal="center"/>
    </xf>
    <xf numFmtId="0" fontId="49" fillId="0" borderId="84" xfId="2" applyFont="1" applyFill="1" applyBorder="1" applyAlignment="1">
      <alignment horizontal="center"/>
    </xf>
    <xf numFmtId="0" fontId="27" fillId="0" borderId="10" xfId="2" applyFont="1" applyFill="1" applyBorder="1" applyAlignment="1">
      <alignment horizontal="left" vertical="center"/>
    </xf>
    <xf numFmtId="0" fontId="0" fillId="0" borderId="78" xfId="2" applyFont="1" applyFill="1" applyBorder="1" applyAlignment="1">
      <alignment horizontal="center" vertical="center"/>
    </xf>
    <xf numFmtId="0" fontId="24" fillId="6" borderId="92" xfId="2" applyFont="1" applyFill="1" applyBorder="1" applyAlignment="1">
      <alignment horizontal="center" vertical="center"/>
    </xf>
    <xf numFmtId="0" fontId="24" fillId="0" borderId="44" xfId="2" applyFont="1" applyFill="1" applyBorder="1" applyAlignment="1">
      <alignment horizontal="center" vertical="center"/>
    </xf>
    <xf numFmtId="0" fontId="24" fillId="0" borderId="96" xfId="2" applyFont="1" applyFill="1" applyBorder="1" applyAlignment="1">
      <alignment horizontal="center" vertical="center"/>
    </xf>
    <xf numFmtId="0" fontId="24" fillId="0" borderId="97" xfId="2" applyFont="1" applyFill="1" applyBorder="1" applyAlignment="1">
      <alignment horizontal="center" vertical="center"/>
    </xf>
    <xf numFmtId="3" fontId="49" fillId="3" borderId="83" xfId="2" applyNumberFormat="1" applyFont="1" applyFill="1" applyBorder="1" applyAlignment="1">
      <alignment horizontal="center"/>
    </xf>
    <xf numFmtId="0" fontId="46" fillId="6" borderId="30" xfId="2" applyFont="1" applyFill="1" applyBorder="1" applyAlignment="1">
      <alignment horizontal="center" vertical="center"/>
    </xf>
    <xf numFmtId="0" fontId="49" fillId="2" borderId="17" xfId="2" applyFont="1" applyBorder="1" applyAlignment="1">
      <alignment horizontal="left"/>
    </xf>
    <xf numFmtId="3" fontId="49" fillId="3" borderId="79" xfId="2" applyNumberFormat="1" applyFont="1" applyFill="1" applyBorder="1" applyAlignment="1">
      <alignment horizontal="center"/>
    </xf>
    <xf numFmtId="3" fontId="49" fillId="0" borderId="80" xfId="2" applyNumberFormat="1" applyFont="1" applyFill="1" applyBorder="1" applyAlignment="1">
      <alignment horizontal="center"/>
    </xf>
    <xf numFmtId="3" fontId="25" fillId="0" borderId="98" xfId="2" applyNumberFormat="1" applyFont="1" applyFill="1" applyBorder="1" applyAlignment="1">
      <alignment horizontal="center"/>
    </xf>
    <xf numFmtId="3" fontId="25" fillId="0" borderId="90" xfId="2" applyNumberFormat="1" applyFont="1" applyFill="1" applyBorder="1" applyAlignment="1">
      <alignment horizontal="center"/>
    </xf>
    <xf numFmtId="0" fontId="2" fillId="0" borderId="99" xfId="0" applyFont="1" applyFill="1" applyBorder="1" applyAlignment="1">
      <alignment horizontal="center" vertical="center"/>
    </xf>
    <xf numFmtId="0" fontId="2" fillId="0" borderId="80" xfId="0" applyFont="1" applyFill="1" applyBorder="1" applyAlignment="1">
      <alignment horizontal="center" vertical="center"/>
    </xf>
    <xf numFmtId="1" fontId="49" fillId="6" borderId="17" xfId="2" applyNumberFormat="1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 vertical="center"/>
    </xf>
    <xf numFmtId="0" fontId="49" fillId="5" borderId="79" xfId="2" applyFont="1" applyFill="1" applyBorder="1" applyAlignment="1">
      <alignment horizontal="center"/>
    </xf>
    <xf numFmtId="0" fontId="49" fillId="0" borderId="80" xfId="2" applyFont="1" applyFill="1" applyBorder="1" applyAlignment="1">
      <alignment horizontal="center"/>
    </xf>
    <xf numFmtId="0" fontId="25" fillId="0" borderId="98" xfId="2" applyFont="1" applyFill="1" applyBorder="1" applyAlignment="1">
      <alignment horizontal="center"/>
    </xf>
    <xf numFmtId="0" fontId="25" fillId="0" borderId="90" xfId="2" applyFont="1" applyFill="1" applyBorder="1" applyAlignment="1">
      <alignment horizontal="center"/>
    </xf>
    <xf numFmtId="0" fontId="46" fillId="2" borderId="19" xfId="2" applyFont="1" applyBorder="1" applyAlignment="1">
      <alignment horizontal="left" vertical="center" wrapText="1"/>
    </xf>
    <xf numFmtId="0" fontId="3" fillId="0" borderId="100" xfId="0" applyFont="1" applyBorder="1"/>
    <xf numFmtId="0" fontId="3" fillId="0" borderId="23" xfId="0" applyFont="1" applyBorder="1" applyAlignment="1">
      <alignment horizontal="centerContinuous"/>
    </xf>
    <xf numFmtId="0" fontId="3" fillId="0" borderId="101" xfId="0" applyFont="1" applyBorder="1"/>
    <xf numFmtId="0" fontId="51" fillId="0" borderId="5" xfId="0" applyFont="1" applyBorder="1" applyAlignment="1">
      <alignment horizontal="left"/>
    </xf>
    <xf numFmtId="0" fontId="53" fillId="0" borderId="0" xfId="0" applyFont="1" applyBorder="1"/>
    <xf numFmtId="0" fontId="54" fillId="0" borderId="0" xfId="0" applyFont="1" applyBorder="1"/>
    <xf numFmtId="3" fontId="36" fillId="3" borderId="85" xfId="0" applyNumberFormat="1" applyFont="1" applyFill="1" applyBorder="1" applyAlignment="1">
      <alignment horizontal="center" textRotation="90" readingOrder="1"/>
    </xf>
    <xf numFmtId="3" fontId="36" fillId="4" borderId="33" xfId="0" applyNumberFormat="1" applyFont="1" applyFill="1" applyBorder="1" applyAlignment="1">
      <alignment horizontal="center" textRotation="90" readingOrder="1"/>
    </xf>
    <xf numFmtId="3" fontId="36" fillId="8" borderId="33" xfId="0" applyNumberFormat="1" applyFont="1" applyFill="1" applyBorder="1" applyAlignment="1">
      <alignment horizontal="center" textRotation="90" readingOrder="1"/>
    </xf>
    <xf numFmtId="3" fontId="36" fillId="8" borderId="97" xfId="0" applyNumberFormat="1" applyFont="1" applyFill="1" applyBorder="1" applyAlignment="1">
      <alignment horizontal="center" textRotation="90" readingOrder="1"/>
    </xf>
    <xf numFmtId="3" fontId="36" fillId="5" borderId="69" xfId="0" applyNumberFormat="1" applyFont="1" applyFill="1" applyBorder="1" applyAlignment="1">
      <alignment horizontal="center" textRotation="90" readingOrder="1"/>
    </xf>
    <xf numFmtId="3" fontId="36" fillId="3" borderId="33" xfId="0" applyNumberFormat="1" applyFont="1" applyFill="1" applyBorder="1" applyAlignment="1">
      <alignment horizontal="center" textRotation="90" readingOrder="1"/>
    </xf>
    <xf numFmtId="3" fontId="36" fillId="8" borderId="92" xfId="0" applyNumberFormat="1" applyFont="1" applyFill="1" applyBorder="1" applyAlignment="1">
      <alignment horizontal="center" textRotation="90" readingOrder="1"/>
    </xf>
    <xf numFmtId="3" fontId="36" fillId="5" borderId="96" xfId="0" applyNumberFormat="1" applyFont="1" applyFill="1" applyBorder="1" applyAlignment="1">
      <alignment horizontal="center" textRotation="90" readingOrder="1"/>
    </xf>
    <xf numFmtId="3" fontId="36" fillId="5" borderId="44" xfId="0" applyNumberFormat="1" applyFont="1" applyFill="1" applyBorder="1" applyAlignment="1">
      <alignment horizontal="center" textRotation="90" readingOrder="1"/>
    </xf>
    <xf numFmtId="3" fontId="36" fillId="8" borderId="34" xfId="0" applyNumberFormat="1" applyFont="1" applyFill="1" applyBorder="1" applyAlignment="1">
      <alignment horizontal="center" textRotation="90" readingOrder="1"/>
    </xf>
    <xf numFmtId="0" fontId="46" fillId="0" borderId="19" xfId="2" applyFont="1" applyFill="1" applyBorder="1" applyAlignment="1">
      <alignment horizontal="left" vertical="center"/>
    </xf>
    <xf numFmtId="0" fontId="25" fillId="3" borderId="36" xfId="2" applyFont="1" applyFill="1" applyBorder="1" applyAlignment="1">
      <alignment horizontal="center" vertical="center"/>
    </xf>
    <xf numFmtId="0" fontId="25" fillId="3" borderId="11" xfId="2" applyFont="1" applyFill="1" applyBorder="1" applyAlignment="1">
      <alignment horizontal="center" vertical="center"/>
    </xf>
    <xf numFmtId="0" fontId="22" fillId="0" borderId="37" xfId="2" applyFont="1" applyFill="1" applyBorder="1" applyAlignment="1">
      <alignment horizontal="center" vertical="center"/>
    </xf>
    <xf numFmtId="0" fontId="22" fillId="0" borderId="56" xfId="2" applyFont="1" applyFill="1" applyBorder="1" applyAlignment="1">
      <alignment horizontal="center" vertical="center"/>
    </xf>
    <xf numFmtId="0" fontId="22" fillId="0" borderId="94" xfId="2" applyFont="1" applyFill="1" applyBorder="1" applyAlignment="1">
      <alignment horizontal="center" vertical="center"/>
    </xf>
    <xf numFmtId="0" fontId="25" fillId="5" borderId="86" xfId="2" applyFont="1" applyFill="1" applyBorder="1" applyAlignment="1">
      <alignment horizontal="center" vertical="center" textRotation="90"/>
    </xf>
    <xf numFmtId="0" fontId="25" fillId="5" borderId="12" xfId="2" applyFont="1" applyFill="1" applyBorder="1" applyAlignment="1">
      <alignment horizontal="center" vertical="center" textRotation="90"/>
    </xf>
    <xf numFmtId="0" fontId="22" fillId="6" borderId="37" xfId="2" applyFont="1" applyFill="1" applyBorder="1" applyAlignment="1">
      <alignment horizontal="center" vertical="center"/>
    </xf>
    <xf numFmtId="0" fontId="22" fillId="6" borderId="56" xfId="2" applyFont="1" applyFill="1" applyBorder="1" applyAlignment="1">
      <alignment horizontal="center" vertical="center"/>
    </xf>
    <xf numFmtId="0" fontId="22" fillId="6" borderId="58" xfId="2" applyFont="1" applyFill="1" applyBorder="1" applyAlignment="1">
      <alignment horizontal="center" vertical="center"/>
    </xf>
    <xf numFmtId="0" fontId="25" fillId="3" borderId="87" xfId="2" applyFont="1" applyFill="1" applyBorder="1" applyAlignment="1">
      <alignment horizontal="center" vertical="center" textRotation="90"/>
    </xf>
    <xf numFmtId="0" fontId="25" fillId="3" borderId="89" xfId="2" applyFont="1" applyFill="1" applyBorder="1" applyAlignment="1">
      <alignment horizontal="center" vertical="center" textRotation="90"/>
    </xf>
    <xf numFmtId="0" fontId="25" fillId="3" borderId="83" xfId="2" applyFont="1" applyFill="1" applyBorder="1" applyAlignment="1">
      <alignment horizontal="center" vertical="center" textRotation="90"/>
    </xf>
    <xf numFmtId="0" fontId="25" fillId="0" borderId="7" xfId="2" applyFont="1" applyFill="1" applyBorder="1" applyAlignment="1">
      <alignment horizontal="center" vertical="center"/>
    </xf>
    <xf numFmtId="0" fontId="25" fillId="0" borderId="88" xfId="2" applyFont="1" applyFill="1" applyBorder="1" applyAlignment="1">
      <alignment horizontal="center" vertical="center"/>
    </xf>
    <xf numFmtId="0" fontId="25" fillId="4" borderId="9" xfId="2" applyFont="1" applyFill="1" applyBorder="1" applyAlignment="1">
      <alignment horizontal="center" vertical="center" textRotation="90"/>
    </xf>
    <xf numFmtId="0" fontId="25" fillId="4" borderId="65" xfId="2" applyFont="1" applyFill="1" applyBorder="1" applyAlignment="1">
      <alignment horizontal="center" vertical="center" textRotation="90"/>
    </xf>
    <xf numFmtId="0" fontId="42" fillId="0" borderId="15" xfId="2" applyFont="1" applyFill="1" applyBorder="1" applyAlignment="1">
      <alignment horizontal="center" vertical="center"/>
    </xf>
    <xf numFmtId="0" fontId="42" fillId="0" borderId="0" xfId="2" applyFont="1" applyFill="1" applyBorder="1" applyAlignment="1">
      <alignment horizontal="center" vertical="center"/>
    </xf>
    <xf numFmtId="0" fontId="42" fillId="0" borderId="90" xfId="2" applyFont="1" applyFill="1" applyBorder="1" applyAlignment="1">
      <alignment horizontal="center" vertical="center"/>
    </xf>
    <xf numFmtId="0" fontId="28" fillId="0" borderId="9" xfId="2" quotePrefix="1" applyFont="1" applyFill="1" applyBorder="1" applyAlignment="1">
      <alignment horizontal="center" vertical="top" textRotation="90"/>
    </xf>
    <xf numFmtId="0" fontId="28" fillId="0" borderId="65" xfId="2" quotePrefix="1" applyFont="1" applyFill="1" applyBorder="1" applyAlignment="1">
      <alignment horizontal="center" vertical="top" textRotation="90"/>
    </xf>
    <xf numFmtId="0" fontId="28" fillId="0" borderId="9" xfId="2" applyFont="1" applyFill="1" applyBorder="1" applyAlignment="1">
      <alignment horizontal="center" vertical="top" textRotation="90"/>
    </xf>
    <xf numFmtId="0" fontId="28" fillId="0" borderId="65" xfId="2" applyFont="1" applyFill="1" applyBorder="1" applyAlignment="1">
      <alignment horizontal="center" vertical="top" textRotation="90"/>
    </xf>
    <xf numFmtId="0" fontId="45" fillId="6" borderId="19" xfId="2" applyFont="1" applyFill="1" applyBorder="1" applyAlignment="1">
      <alignment horizontal="center" vertical="center"/>
    </xf>
    <xf numFmtId="0" fontId="45" fillId="6" borderId="10" xfId="2" applyFont="1" applyFill="1" applyBorder="1" applyAlignment="1">
      <alignment horizontal="center" vertical="center"/>
    </xf>
    <xf numFmtId="0" fontId="45" fillId="0" borderId="19" xfId="2" applyFont="1" applyFill="1" applyBorder="1" applyAlignment="1">
      <alignment horizontal="center" vertical="center"/>
    </xf>
    <xf numFmtId="0" fontId="45" fillId="0" borderId="10" xfId="2" applyFont="1" applyFill="1" applyBorder="1" applyAlignment="1">
      <alignment horizontal="center" vertical="center"/>
    </xf>
    <xf numFmtId="0" fontId="45" fillId="0" borderId="95" xfId="2" applyFont="1" applyFill="1" applyBorder="1" applyAlignment="1">
      <alignment horizontal="center" vertical="center"/>
    </xf>
    <xf numFmtId="0" fontId="45" fillId="6" borderId="13" xfId="2" applyFont="1" applyFill="1" applyBorder="1" applyAlignment="1">
      <alignment horizontal="center" vertical="center"/>
    </xf>
    <xf numFmtId="0" fontId="28" fillId="0" borderId="91" xfId="2" applyFont="1" applyFill="1" applyBorder="1" applyAlignment="1">
      <alignment horizontal="center" vertical="top" textRotation="90"/>
    </xf>
    <xf numFmtId="0" fontId="28" fillId="0" borderId="84" xfId="2" applyFont="1" applyFill="1" applyBorder="1" applyAlignment="1">
      <alignment horizontal="center" vertical="top" textRotation="90"/>
    </xf>
    <xf numFmtId="0" fontId="25" fillId="5" borderId="93" xfId="2" applyFont="1" applyFill="1" applyBorder="1" applyAlignment="1">
      <alignment horizontal="center" vertical="center" textRotation="90"/>
    </xf>
    <xf numFmtId="0" fontId="25" fillId="5" borderId="81" xfId="2" applyFont="1" applyFill="1" applyBorder="1" applyAlignment="1">
      <alignment horizontal="center" vertical="center" textRotation="90"/>
    </xf>
    <xf numFmtId="0" fontId="36" fillId="8" borderId="56" xfId="0" applyFont="1" applyFill="1" applyBorder="1" applyAlignment="1">
      <alignment horizontal="left" vertical="center"/>
    </xf>
    <xf numFmtId="0" fontId="36" fillId="8" borderId="44" xfId="0" applyFont="1" applyFill="1" applyBorder="1" applyAlignment="1">
      <alignment horizontal="left" vertical="center"/>
    </xf>
    <xf numFmtId="0" fontId="22" fillId="0" borderId="42" xfId="1" applyFont="1" applyBorder="1" applyAlignment="1">
      <alignment horizontal="center" vertical="center"/>
    </xf>
    <xf numFmtId="0" fontId="25" fillId="0" borderId="6" xfId="2" applyFont="1" applyFill="1" applyBorder="1" applyAlignment="1">
      <alignment horizontal="center" vertical="center"/>
    </xf>
    <xf numFmtId="0" fontId="25" fillId="0" borderId="8" xfId="2" applyFont="1" applyFill="1" applyBorder="1" applyAlignment="1">
      <alignment horizontal="center" vertical="center"/>
    </xf>
    <xf numFmtId="0" fontId="25" fillId="0" borderId="61" xfId="2" applyFont="1" applyFill="1" applyBorder="1" applyAlignment="1">
      <alignment horizontal="center" vertical="center"/>
    </xf>
    <xf numFmtId="0" fontId="25" fillId="0" borderId="46" xfId="2" applyFont="1" applyFill="1" applyBorder="1" applyAlignment="1">
      <alignment horizontal="center" vertical="center"/>
    </xf>
    <xf numFmtId="0" fontId="25" fillId="0" borderId="15" xfId="2" applyFont="1" applyFill="1" applyBorder="1" applyAlignment="1">
      <alignment horizontal="center" vertical="center"/>
    </xf>
    <xf numFmtId="0" fontId="25" fillId="0" borderId="62" xfId="2" applyFont="1" applyFill="1" applyBorder="1" applyAlignment="1">
      <alignment horizontal="center" vertical="center"/>
    </xf>
    <xf numFmtId="0" fontId="7" fillId="3" borderId="36" xfId="2" applyFont="1" applyFill="1" applyBorder="1" applyAlignment="1">
      <alignment horizontal="center" vertical="center"/>
    </xf>
    <xf numFmtId="0" fontId="7" fillId="3" borderId="11" xfId="2" applyFont="1" applyFill="1" applyBorder="1" applyAlignment="1">
      <alignment horizontal="center" vertical="center"/>
    </xf>
    <xf numFmtId="0" fontId="7" fillId="6" borderId="19" xfId="2" applyFont="1" applyFill="1" applyBorder="1" applyAlignment="1">
      <alignment horizontal="center" vertical="center"/>
    </xf>
    <xf numFmtId="0" fontId="7" fillId="6" borderId="10" xfId="2" applyFont="1" applyFill="1" applyBorder="1" applyAlignment="1">
      <alignment horizontal="center" vertical="center"/>
    </xf>
    <xf numFmtId="0" fontId="7" fillId="6" borderId="60" xfId="2" applyFont="1" applyFill="1" applyBorder="1" applyAlignment="1">
      <alignment horizontal="center" vertical="center"/>
    </xf>
    <xf numFmtId="0" fontId="7" fillId="0" borderId="19" xfId="2" applyFont="1" applyFill="1" applyBorder="1" applyAlignment="1">
      <alignment horizontal="center" vertical="center"/>
    </xf>
    <xf numFmtId="0" fontId="7" fillId="0" borderId="10" xfId="2" applyFont="1" applyFill="1" applyBorder="1" applyAlignment="1">
      <alignment horizontal="center" vertical="center"/>
    </xf>
    <xf numFmtId="0" fontId="7" fillId="0" borderId="60" xfId="2" applyFont="1" applyFill="1" applyBorder="1" applyAlignment="1">
      <alignment horizontal="center" vertical="center"/>
    </xf>
    <xf numFmtId="0" fontId="7" fillId="6" borderId="13" xfId="2" applyFont="1" applyFill="1" applyBorder="1" applyAlignment="1">
      <alignment horizontal="center" vertical="center"/>
    </xf>
    <xf numFmtId="0" fontId="22" fillId="6" borderId="57" xfId="2" applyFont="1" applyFill="1" applyBorder="1" applyAlignment="1">
      <alignment horizontal="center" vertical="center"/>
    </xf>
    <xf numFmtId="0" fontId="7" fillId="5" borderId="55" xfId="2" applyFont="1" applyFill="1" applyBorder="1" applyAlignment="1">
      <alignment horizontal="center" vertical="center" textRotation="90"/>
    </xf>
    <xf numFmtId="0" fontId="7" fillId="5" borderId="59" xfId="2" applyFont="1" applyFill="1" applyBorder="1" applyAlignment="1">
      <alignment horizontal="center" vertical="center" textRotation="90"/>
    </xf>
    <xf numFmtId="0" fontId="22" fillId="0" borderId="57" xfId="2" applyFont="1" applyFill="1" applyBorder="1" applyAlignment="1">
      <alignment horizontal="center" vertical="center"/>
    </xf>
    <xf numFmtId="0" fontId="7" fillId="0" borderId="6" xfId="2" applyFont="1" applyFill="1" applyBorder="1" applyAlignment="1">
      <alignment horizontal="center" vertical="center"/>
    </xf>
    <xf numFmtId="0" fontId="7" fillId="0" borderId="8" xfId="2" applyFont="1" applyFill="1" applyBorder="1" applyAlignment="1">
      <alignment horizontal="center" vertical="center"/>
    </xf>
    <xf numFmtId="0" fontId="7" fillId="0" borderId="61" xfId="2" applyFont="1" applyFill="1" applyBorder="1" applyAlignment="1">
      <alignment horizontal="center" vertical="center"/>
    </xf>
    <xf numFmtId="0" fontId="7" fillId="0" borderId="47" xfId="2" applyFont="1" applyFill="1" applyBorder="1" applyAlignment="1">
      <alignment horizontal="center" vertical="center" textRotation="90"/>
    </xf>
    <xf numFmtId="0" fontId="7" fillId="0" borderId="51" xfId="2" applyFont="1" applyFill="1" applyBorder="1" applyAlignment="1">
      <alignment horizontal="center" vertical="center" textRotation="90"/>
    </xf>
    <xf numFmtId="0" fontId="7" fillId="0" borderId="63" xfId="2" applyFont="1" applyFill="1" applyBorder="1" applyAlignment="1">
      <alignment horizontal="center" vertical="center" textRotation="90"/>
    </xf>
    <xf numFmtId="0" fontId="7" fillId="3" borderId="48" xfId="2" applyFont="1" applyFill="1" applyBorder="1" applyAlignment="1">
      <alignment horizontal="center" vertical="center" textRotation="90"/>
    </xf>
    <xf numFmtId="0" fontId="7" fillId="3" borderId="52" xfId="2" applyFont="1" applyFill="1" applyBorder="1" applyAlignment="1">
      <alignment horizontal="center" vertical="center" textRotation="90"/>
    </xf>
    <xf numFmtId="0" fontId="7" fillId="3" borderId="64" xfId="2" applyFont="1" applyFill="1" applyBorder="1" applyAlignment="1">
      <alignment horizontal="center" vertical="center" textRotation="90"/>
    </xf>
    <xf numFmtId="0" fontId="7" fillId="4" borderId="9" xfId="2" applyFont="1" applyFill="1" applyBorder="1" applyAlignment="1">
      <alignment horizontal="center" vertical="center" textRotation="90"/>
    </xf>
    <xf numFmtId="0" fontId="7" fillId="4" borderId="65" xfId="2" applyFont="1" applyFill="1" applyBorder="1" applyAlignment="1">
      <alignment horizontal="center" vertical="center" textRotation="90"/>
    </xf>
    <xf numFmtId="0" fontId="7" fillId="0" borderId="7" xfId="2" applyFont="1" applyFill="1" applyBorder="1" applyAlignment="1">
      <alignment horizontal="center" vertical="center"/>
    </xf>
    <xf numFmtId="0" fontId="7" fillId="0" borderId="49" xfId="2" applyFont="1" applyFill="1" applyBorder="1" applyAlignment="1">
      <alignment horizontal="center" vertical="center"/>
    </xf>
    <xf numFmtId="0" fontId="26" fillId="0" borderId="15" xfId="2" applyFont="1" applyFill="1" applyBorder="1" applyAlignment="1">
      <alignment horizontal="center" vertical="center"/>
    </xf>
    <xf numFmtId="0" fontId="26" fillId="0" borderId="0" xfId="2" applyFont="1" applyFill="1" applyBorder="1" applyAlignment="1">
      <alignment horizontal="center" vertical="center"/>
    </xf>
    <xf numFmtId="0" fontId="26" fillId="0" borderId="53" xfId="2" applyFont="1" applyFill="1" applyBorder="1" applyAlignment="1">
      <alignment horizontal="center" vertical="center"/>
    </xf>
    <xf numFmtId="0" fontId="28" fillId="0" borderId="51" xfId="2" applyFont="1" applyFill="1" applyBorder="1" applyAlignment="1">
      <alignment horizontal="center" vertical="top" textRotation="90"/>
    </xf>
    <xf numFmtId="0" fontId="28" fillId="0" borderId="63" xfId="2" applyFont="1" applyFill="1" applyBorder="1" applyAlignment="1">
      <alignment horizontal="center" vertical="top" textRotation="90"/>
    </xf>
    <xf numFmtId="0" fontId="36" fillId="8" borderId="75" xfId="0" applyFont="1" applyFill="1" applyBorder="1" applyAlignment="1">
      <alignment horizontal="left" vertical="center" indent="3"/>
    </xf>
    <xf numFmtId="0" fontId="36" fillId="8" borderId="56" xfId="0" applyFont="1" applyFill="1" applyBorder="1" applyAlignment="1">
      <alignment horizontal="left" vertical="center" indent="3"/>
    </xf>
    <xf numFmtId="0" fontId="36" fillId="8" borderId="43" xfId="0" applyFont="1" applyFill="1" applyBorder="1" applyAlignment="1">
      <alignment horizontal="left" vertical="center" indent="3"/>
    </xf>
    <xf numFmtId="0" fontId="36" fillId="8" borderId="44" xfId="0" applyFont="1" applyFill="1" applyBorder="1" applyAlignment="1">
      <alignment horizontal="left" vertical="center" indent="3"/>
    </xf>
    <xf numFmtId="0" fontId="7" fillId="3" borderId="36" xfId="2" applyFont="1" applyFill="1" applyBorder="1" applyAlignment="1">
      <alignment horizontal="center" vertical="center" textRotation="90"/>
    </xf>
    <xf numFmtId="0" fontId="7" fillId="3" borderId="11" xfId="2" applyFont="1" applyFill="1" applyBorder="1" applyAlignment="1">
      <alignment horizontal="center" vertical="center" textRotation="90"/>
    </xf>
    <xf numFmtId="0" fontId="22" fillId="0" borderId="42" xfId="1" applyFont="1" applyBorder="1" applyAlignment="1">
      <alignment horizontal="right" vertical="center"/>
    </xf>
    <xf numFmtId="0" fontId="22" fillId="0" borderId="42" xfId="1" applyFont="1" applyBorder="1" applyAlignment="1">
      <alignment horizontal="left" vertical="center"/>
    </xf>
    <xf numFmtId="0" fontId="45" fillId="6" borderId="95" xfId="2" applyFont="1" applyFill="1" applyBorder="1" applyAlignment="1">
      <alignment horizontal="center" vertical="center"/>
    </xf>
    <xf numFmtId="0" fontId="54" fillId="0" borderId="44" xfId="0" applyFont="1" applyBorder="1" applyAlignment="1">
      <alignment horizontal="left" vertical="top"/>
    </xf>
  </cellXfs>
  <cellStyles count="7">
    <cellStyle name="Normalny" xfId="0" builtinId="0"/>
    <cellStyle name="Normalny 2" xfId="3" xr:uid="{00000000-0005-0000-0000-000001000000}"/>
    <cellStyle name="Normalny 3" xfId="1" xr:uid="{00000000-0005-0000-0000-000002000000}"/>
    <cellStyle name="Normalny 4" xfId="4" xr:uid="{00000000-0005-0000-0000-000003000000}"/>
    <cellStyle name="Normalny 5" xfId="5" xr:uid="{00000000-0005-0000-0000-000004000000}"/>
    <cellStyle name="Normalny 6" xfId="6" xr:uid="{00000000-0005-0000-0000-000005000000}"/>
    <cellStyle name="Normalny_Kom_Dyd_Milec_I i IIst_stac_MiBM_ZiIP_MCH_RWkwiecień2008" xfId="2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87730</xdr:colOff>
      <xdr:row>0</xdr:row>
      <xdr:rowOff>213059</xdr:rowOff>
    </xdr:from>
    <xdr:to>
      <xdr:col>1</xdr:col>
      <xdr:colOff>1527730</xdr:colOff>
      <xdr:row>5</xdr:row>
      <xdr:rowOff>11250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1579" y="213059"/>
          <a:ext cx="1440000" cy="144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2587626</xdr:colOff>
      <xdr:row>2</xdr:row>
      <xdr:rowOff>31751</xdr:rowOff>
    </xdr:from>
    <xdr:ext cx="7683500" cy="1397000"/>
    <xdr:sp macro="" textlink="">
      <xdr:nvSpPr>
        <xdr:cNvPr id="2" name="Prostoką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2968626" y="952501"/>
          <a:ext cx="7683500" cy="1397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pl-PL" sz="72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WERSJA</a:t>
          </a:r>
          <a:r>
            <a:rPr lang="pl-PL" sz="7200" b="1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 ROBOCZA</a:t>
          </a:r>
          <a:endParaRPr lang="pl-PL" sz="72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63501</xdr:colOff>
      <xdr:row>1</xdr:row>
      <xdr:rowOff>0</xdr:rowOff>
    </xdr:from>
    <xdr:ext cx="8969374" cy="1397000"/>
    <xdr:sp macro="" textlink="">
      <xdr:nvSpPr>
        <xdr:cNvPr id="2" name="Prostoką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63501" y="460375"/>
          <a:ext cx="8969374" cy="1397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pl-PL" sz="72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WERSJA</a:t>
          </a:r>
          <a:r>
            <a:rPr lang="pl-PL" sz="7200" b="1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 ROBOCZA</a:t>
          </a:r>
          <a:endParaRPr lang="pl-PL" sz="72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-0.249977111117893"/>
    <pageSetUpPr fitToPage="1"/>
  </sheetPr>
  <dimension ref="A1:Z81"/>
  <sheetViews>
    <sheetView showGridLines="0" showZeros="0" tabSelected="1" zoomScale="60" zoomScaleNormal="60" zoomScaleSheetLayoutView="80" workbookViewId="0">
      <selection activeCell="F3" sqref="F3:G3"/>
    </sheetView>
  </sheetViews>
  <sheetFormatPr defaultColWidth="9.109375" defaultRowHeight="13.2"/>
  <cols>
    <col min="1" max="1" width="7.6640625" style="2" customWidth="1"/>
    <col min="2" max="2" width="80.6640625" style="2" customWidth="1"/>
    <col min="3" max="3" width="5.6640625" style="2" customWidth="1"/>
    <col min="4" max="4" width="8.6640625" style="2" customWidth="1"/>
    <col min="5" max="25" width="5.6640625" style="2" customWidth="1"/>
    <col min="26" max="26" width="5.6640625" style="5" customWidth="1"/>
    <col min="27" max="16384" width="9.109375" style="2"/>
  </cols>
  <sheetData>
    <row r="1" spans="1:26" s="64" customFormat="1" ht="31.5" customHeight="1" thickTop="1">
      <c r="A1" s="20"/>
      <c r="B1" s="1"/>
      <c r="C1" s="21"/>
      <c r="D1" s="21"/>
      <c r="E1" s="22"/>
      <c r="F1" s="22"/>
      <c r="G1" s="22"/>
      <c r="H1" s="22"/>
      <c r="I1" s="22"/>
      <c r="J1" s="22"/>
      <c r="K1" s="181"/>
      <c r="L1" s="21"/>
      <c r="M1" s="21"/>
      <c r="N1" s="21"/>
      <c r="O1" s="21"/>
      <c r="P1" s="21"/>
      <c r="Q1" s="21"/>
      <c r="R1" s="21"/>
      <c r="S1" s="21"/>
      <c r="T1" s="21"/>
      <c r="U1" s="23"/>
      <c r="V1" s="23"/>
      <c r="W1" s="23"/>
      <c r="X1" s="23"/>
      <c r="Y1" s="23"/>
      <c r="Z1" s="180" t="s">
        <v>134</v>
      </c>
    </row>
    <row r="2" spans="1:26" s="64" customFormat="1" ht="31.5" customHeight="1">
      <c r="A2" s="25"/>
      <c r="B2" s="5"/>
      <c r="C2" s="27" t="s">
        <v>0</v>
      </c>
      <c r="D2" s="26"/>
      <c r="E2" s="28"/>
      <c r="F2" s="28"/>
      <c r="G2" s="28"/>
      <c r="H2" s="26"/>
      <c r="I2" s="26"/>
      <c r="J2" s="26"/>
      <c r="K2" s="28"/>
      <c r="N2" s="182" t="s">
        <v>104</v>
      </c>
      <c r="O2" s="28"/>
      <c r="P2" s="30"/>
      <c r="Q2" s="30"/>
      <c r="R2" s="30"/>
      <c r="S2" s="30"/>
      <c r="T2" s="30"/>
      <c r="U2" s="30"/>
      <c r="V2" s="30"/>
      <c r="W2" s="30"/>
      <c r="X2" s="30"/>
      <c r="Y2" s="30"/>
      <c r="Z2" s="31"/>
    </row>
    <row r="3" spans="1:26" s="64" customFormat="1" ht="26.25" customHeight="1">
      <c r="A3" s="8"/>
      <c r="B3" s="32"/>
      <c r="C3" s="28"/>
      <c r="D3" s="28"/>
      <c r="E3" s="33" t="s">
        <v>136</v>
      </c>
      <c r="F3" s="369">
        <v>2021</v>
      </c>
      <c r="G3" s="369"/>
      <c r="H3" s="370" t="s">
        <v>11</v>
      </c>
      <c r="I3" s="28"/>
      <c r="J3" s="28"/>
      <c r="K3" s="28"/>
      <c r="N3" s="275" t="s">
        <v>133</v>
      </c>
      <c r="O3" s="34"/>
      <c r="P3" s="5"/>
      <c r="Q3" s="28"/>
      <c r="R3" s="28"/>
      <c r="S3" s="35"/>
      <c r="T3" s="35"/>
      <c r="U3" s="35"/>
      <c r="V3" s="35"/>
      <c r="W3" s="35"/>
      <c r="X3" s="5"/>
      <c r="Y3" s="5"/>
      <c r="Z3" s="31"/>
    </row>
    <row r="4" spans="1:26" s="64" customFormat="1" ht="20.100000000000001" customHeight="1">
      <c r="A4" s="8"/>
      <c r="B4" s="32"/>
      <c r="C4" s="5"/>
      <c r="D4" s="14"/>
      <c r="E4" s="5"/>
      <c r="F4" s="14"/>
      <c r="G4" s="5"/>
      <c r="H4" s="5"/>
      <c r="I4" s="36"/>
      <c r="J4" s="5"/>
      <c r="K4" s="178"/>
      <c r="L4" s="231"/>
      <c r="M4" s="28"/>
      <c r="N4" s="276"/>
      <c r="O4" s="5"/>
      <c r="P4" s="5"/>
      <c r="Q4" s="5"/>
      <c r="R4" s="5"/>
      <c r="S4" s="5"/>
      <c r="U4" s="5"/>
      <c r="V4" s="5"/>
      <c r="W4" s="5"/>
      <c r="X4" s="5"/>
      <c r="Y4" s="5"/>
      <c r="Z4" s="31"/>
    </row>
    <row r="5" spans="1:26" s="64" customFormat="1" ht="20.100000000000001" customHeight="1">
      <c r="A5" s="8"/>
      <c r="B5" s="32"/>
      <c r="C5" s="5"/>
      <c r="D5" s="14"/>
      <c r="E5" s="5"/>
      <c r="F5" s="14"/>
      <c r="G5" s="5"/>
      <c r="H5" s="5"/>
      <c r="I5" s="37"/>
      <c r="J5" s="5"/>
      <c r="K5" s="28"/>
      <c r="M5" s="5"/>
      <c r="N5" s="277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7"/>
    </row>
    <row r="6" spans="1:26" s="64" customFormat="1" ht="20.100000000000001" customHeight="1" thickBot="1">
      <c r="A6" s="38"/>
      <c r="B6" s="39"/>
      <c r="C6" s="39"/>
      <c r="D6" s="39"/>
      <c r="E6" s="41"/>
      <c r="F6" s="39"/>
      <c r="G6" s="39"/>
      <c r="H6" s="39"/>
      <c r="I6" s="39"/>
      <c r="J6" s="39"/>
      <c r="K6" s="39"/>
      <c r="N6" s="372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42"/>
    </row>
    <row r="7" spans="1:26" s="43" customFormat="1" ht="20.100000000000001" customHeight="1">
      <c r="A7" s="326" t="s">
        <v>65</v>
      </c>
      <c r="B7" s="329" t="s">
        <v>3</v>
      </c>
      <c r="C7" s="299" t="s">
        <v>66</v>
      </c>
      <c r="D7" s="302" t="s">
        <v>1</v>
      </c>
      <c r="E7" s="302"/>
      <c r="F7" s="302"/>
      <c r="G7" s="302"/>
      <c r="H7" s="303"/>
      <c r="I7" s="140"/>
      <c r="J7" s="179"/>
      <c r="K7" s="179"/>
      <c r="L7" s="179"/>
      <c r="M7" s="179"/>
      <c r="N7" s="179"/>
      <c r="O7" s="179"/>
      <c r="P7" s="179"/>
      <c r="Q7" s="179"/>
      <c r="R7" s="44" t="s">
        <v>2</v>
      </c>
      <c r="S7" s="179"/>
      <c r="T7" s="179"/>
      <c r="U7" s="179"/>
      <c r="V7" s="179"/>
      <c r="W7" s="179"/>
      <c r="X7" s="179"/>
      <c r="Y7" s="179"/>
      <c r="Z7" s="45"/>
    </row>
    <row r="8" spans="1:26" s="43" customFormat="1" ht="20.100000000000001" customHeight="1">
      <c r="A8" s="327"/>
      <c r="B8" s="330"/>
      <c r="C8" s="300"/>
      <c r="D8" s="304" t="s">
        <v>35</v>
      </c>
      <c r="E8" s="306" t="s">
        <v>67</v>
      </c>
      <c r="F8" s="307"/>
      <c r="G8" s="307"/>
      <c r="H8" s="308"/>
      <c r="I8" s="250"/>
      <c r="J8" s="47"/>
      <c r="K8" s="47"/>
      <c r="L8" s="47"/>
      <c r="M8" s="47"/>
      <c r="N8" s="47"/>
      <c r="O8" s="47"/>
      <c r="P8" s="47"/>
      <c r="Q8" s="47"/>
      <c r="R8" s="48" t="s">
        <v>68</v>
      </c>
      <c r="S8" s="47"/>
      <c r="T8" s="47"/>
      <c r="U8" s="47"/>
      <c r="V8" s="47"/>
      <c r="W8" s="47"/>
      <c r="X8" s="47"/>
      <c r="Y8" s="47"/>
      <c r="Z8" s="49"/>
    </row>
    <row r="9" spans="1:26" s="43" customFormat="1" ht="30" customHeight="1">
      <c r="A9" s="327"/>
      <c r="B9" s="330"/>
      <c r="C9" s="300"/>
      <c r="D9" s="304"/>
      <c r="E9" s="309" t="s">
        <v>69</v>
      </c>
      <c r="F9" s="311" t="s">
        <v>70</v>
      </c>
      <c r="G9" s="311" t="s">
        <v>71</v>
      </c>
      <c r="H9" s="319" t="s">
        <v>72</v>
      </c>
      <c r="I9" s="294" t="s">
        <v>73</v>
      </c>
      <c r="J9" s="289" t="s">
        <v>5</v>
      </c>
      <c r="K9" s="296" t="s">
        <v>6</v>
      </c>
      <c r="L9" s="297"/>
      <c r="M9" s="297"/>
      <c r="N9" s="297"/>
      <c r="O9" s="321" t="s">
        <v>73</v>
      </c>
      <c r="P9" s="289" t="s">
        <v>5</v>
      </c>
      <c r="Q9" s="291" t="s">
        <v>7</v>
      </c>
      <c r="R9" s="292"/>
      <c r="S9" s="292"/>
      <c r="T9" s="293"/>
      <c r="U9" s="294" t="s">
        <v>73</v>
      </c>
      <c r="V9" s="289" t="s">
        <v>5</v>
      </c>
      <c r="W9" s="296" t="s">
        <v>8</v>
      </c>
      <c r="X9" s="297"/>
      <c r="Y9" s="297"/>
      <c r="Z9" s="298"/>
    </row>
    <row r="10" spans="1:26" s="43" customFormat="1" ht="20.100000000000001" customHeight="1">
      <c r="A10" s="327"/>
      <c r="B10" s="330"/>
      <c r="C10" s="300"/>
      <c r="D10" s="304"/>
      <c r="E10" s="309"/>
      <c r="F10" s="311"/>
      <c r="G10" s="311"/>
      <c r="H10" s="319"/>
      <c r="I10" s="295"/>
      <c r="J10" s="290"/>
      <c r="K10" s="313" t="str">
        <f>IF(F3&lt;&gt;"",($F$3&amp;"/"&amp;RIGHT($F$3+1,2)&amp;" LATO"),"")</f>
        <v>2021/22 LATO</v>
      </c>
      <c r="L10" s="314"/>
      <c r="M10" s="314"/>
      <c r="N10" s="371"/>
      <c r="O10" s="322"/>
      <c r="P10" s="290"/>
      <c r="Q10" s="315" t="str">
        <f>IFERROR(($F$3+1&amp;"/"&amp;RIGHT($F$3,2)+2&amp;" ZIMA"),"")</f>
        <v>2022/23 ZIMA</v>
      </c>
      <c r="R10" s="316"/>
      <c r="S10" s="316"/>
      <c r="T10" s="317"/>
      <c r="U10" s="295"/>
      <c r="V10" s="290"/>
      <c r="W10" s="313" t="str">
        <f>IFERROR(($F$3+1&amp;"/"&amp;RIGHT($F$3,2)+2&amp;" LATO"),"")</f>
        <v>2022/23 LATO</v>
      </c>
      <c r="X10" s="314"/>
      <c r="Y10" s="314"/>
      <c r="Z10" s="318"/>
    </row>
    <row r="11" spans="1:26" s="65" customFormat="1" ht="20.100000000000001" customHeight="1" thickBot="1">
      <c r="A11" s="328"/>
      <c r="B11" s="331"/>
      <c r="C11" s="301"/>
      <c r="D11" s="305"/>
      <c r="E11" s="310"/>
      <c r="F11" s="312"/>
      <c r="G11" s="312"/>
      <c r="H11" s="320"/>
      <c r="I11" s="251"/>
      <c r="J11" s="51"/>
      <c r="K11" s="52" t="s">
        <v>9</v>
      </c>
      <c r="L11" s="52" t="s">
        <v>10</v>
      </c>
      <c r="M11" s="52" t="s">
        <v>11</v>
      </c>
      <c r="N11" s="252" t="s">
        <v>12</v>
      </c>
      <c r="O11" s="254"/>
      <c r="P11" s="55"/>
      <c r="Q11" s="56" t="s">
        <v>9</v>
      </c>
      <c r="R11" s="56" t="s">
        <v>10</v>
      </c>
      <c r="S11" s="56" t="s">
        <v>11</v>
      </c>
      <c r="T11" s="255" t="s">
        <v>12</v>
      </c>
      <c r="U11" s="253"/>
      <c r="V11" s="55"/>
      <c r="W11" s="52" t="s">
        <v>9</v>
      </c>
      <c r="X11" s="52" t="s">
        <v>10</v>
      </c>
      <c r="Y11" s="52" t="s">
        <v>11</v>
      </c>
      <c r="Z11" s="58" t="s">
        <v>12</v>
      </c>
    </row>
    <row r="12" spans="1:26" s="10" customFormat="1" ht="30" customHeight="1">
      <c r="A12" s="59" t="s">
        <v>106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1"/>
      <c r="P12" s="62"/>
      <c r="Q12" s="61"/>
      <c r="R12" s="61"/>
      <c r="S12" s="61"/>
      <c r="T12" s="61"/>
      <c r="U12" s="61"/>
      <c r="V12" s="61"/>
      <c r="W12" s="61"/>
      <c r="X12" s="61"/>
      <c r="Y12" s="61"/>
      <c r="Z12" s="63"/>
    </row>
    <row r="13" spans="1:26" s="65" customFormat="1" ht="24.9" customHeight="1">
      <c r="A13" s="195">
        <v>1</v>
      </c>
      <c r="B13" s="232" t="s">
        <v>107</v>
      </c>
      <c r="C13" s="235">
        <f>COUNTIF(J13:V13,"E")</f>
        <v>0</v>
      </c>
      <c r="D13" s="236">
        <f t="shared" ref="D13:D16" si="0">SUM(E13:H13)</f>
        <v>30</v>
      </c>
      <c r="E13" s="206">
        <f t="shared" ref="E13:H16" si="1">SUM(K13,Q13,W13)</f>
        <v>30</v>
      </c>
      <c r="F13" s="206">
        <f t="shared" si="1"/>
        <v>0</v>
      </c>
      <c r="G13" s="206">
        <f t="shared" si="1"/>
        <v>0</v>
      </c>
      <c r="H13" s="237">
        <f t="shared" si="1"/>
        <v>0</v>
      </c>
      <c r="I13" s="198">
        <v>3</v>
      </c>
      <c r="J13" s="199"/>
      <c r="K13" s="200">
        <v>30</v>
      </c>
      <c r="L13" s="201"/>
      <c r="M13" s="201"/>
      <c r="N13" s="242"/>
      <c r="O13" s="244"/>
      <c r="P13" s="210"/>
      <c r="Q13" s="211"/>
      <c r="R13" s="212"/>
      <c r="S13" s="212"/>
      <c r="T13" s="245"/>
      <c r="U13" s="198"/>
      <c r="V13" s="199"/>
      <c r="W13" s="200"/>
      <c r="X13" s="201"/>
      <c r="Y13" s="201"/>
      <c r="Z13" s="204"/>
    </row>
    <row r="14" spans="1:26" s="65" customFormat="1" ht="24.9" customHeight="1">
      <c r="A14" s="195">
        <v>2</v>
      </c>
      <c r="B14" s="232" t="s">
        <v>108</v>
      </c>
      <c r="C14" s="235">
        <f t="shared" ref="C14:C15" si="2">COUNTIF(J14:V14,"E")</f>
        <v>0</v>
      </c>
      <c r="D14" s="196">
        <f t="shared" si="0"/>
        <v>15</v>
      </c>
      <c r="E14" s="197">
        <f t="shared" si="1"/>
        <v>15</v>
      </c>
      <c r="F14" s="197">
        <f t="shared" si="1"/>
        <v>0</v>
      </c>
      <c r="G14" s="197">
        <f t="shared" si="1"/>
        <v>0</v>
      </c>
      <c r="H14" s="239">
        <f t="shared" si="1"/>
        <v>0</v>
      </c>
      <c r="I14" s="198"/>
      <c r="J14" s="199"/>
      <c r="K14" s="200"/>
      <c r="L14" s="201"/>
      <c r="M14" s="201"/>
      <c r="N14" s="242"/>
      <c r="O14" s="246"/>
      <c r="P14" s="199"/>
      <c r="Q14" s="202"/>
      <c r="R14" s="203"/>
      <c r="S14" s="203"/>
      <c r="T14" s="247"/>
      <c r="U14" s="198">
        <v>2</v>
      </c>
      <c r="V14" s="199"/>
      <c r="W14" s="200">
        <v>15</v>
      </c>
      <c r="X14" s="201"/>
      <c r="Y14" s="201"/>
      <c r="Z14" s="204"/>
    </row>
    <row r="15" spans="1:26" s="65" customFormat="1" ht="24.9" customHeight="1">
      <c r="A15" s="195">
        <v>3</v>
      </c>
      <c r="B15" s="233" t="s">
        <v>109</v>
      </c>
      <c r="C15" s="235">
        <f t="shared" si="2"/>
        <v>0</v>
      </c>
      <c r="D15" s="196">
        <f>SUM(E15:H15)</f>
        <v>30</v>
      </c>
      <c r="E15" s="197">
        <f>SUM(K15,Q15,W15)</f>
        <v>0</v>
      </c>
      <c r="F15" s="197">
        <f>SUM(L15,R15,X15)</f>
        <v>30</v>
      </c>
      <c r="G15" s="197">
        <f>SUM(M15,S15,Y15)</f>
        <v>0</v>
      </c>
      <c r="H15" s="239">
        <f>SUM(N15,T15,Z15)</f>
        <v>0</v>
      </c>
      <c r="I15" s="198"/>
      <c r="J15" s="199"/>
      <c r="K15" s="200"/>
      <c r="L15" s="201"/>
      <c r="M15" s="201"/>
      <c r="N15" s="242"/>
      <c r="O15" s="246">
        <v>2</v>
      </c>
      <c r="P15" s="199"/>
      <c r="Q15" s="202"/>
      <c r="R15" s="203">
        <v>30</v>
      </c>
      <c r="S15" s="203"/>
      <c r="T15" s="247"/>
      <c r="U15" s="198"/>
      <c r="V15" s="199"/>
      <c r="W15" s="200"/>
      <c r="X15" s="201"/>
      <c r="Y15" s="201"/>
      <c r="Z15" s="204"/>
    </row>
    <row r="16" spans="1:26" s="65" customFormat="1" ht="24.9" customHeight="1">
      <c r="A16" s="195">
        <v>4</v>
      </c>
      <c r="B16" s="233" t="s">
        <v>110</v>
      </c>
      <c r="C16" s="235">
        <f>COUNTIF(J16:V16,"E")</f>
        <v>0</v>
      </c>
      <c r="D16" s="196">
        <f t="shared" si="0"/>
        <v>15</v>
      </c>
      <c r="E16" s="197">
        <f t="shared" si="1"/>
        <v>0</v>
      </c>
      <c r="F16" s="197">
        <f t="shared" si="1"/>
        <v>15</v>
      </c>
      <c r="G16" s="197">
        <f t="shared" si="1"/>
        <v>0</v>
      </c>
      <c r="H16" s="239">
        <f t="shared" si="1"/>
        <v>0</v>
      </c>
      <c r="I16" s="198"/>
      <c r="J16" s="199"/>
      <c r="K16" s="200"/>
      <c r="L16" s="201"/>
      <c r="M16" s="201"/>
      <c r="N16" s="242"/>
      <c r="O16" s="246"/>
      <c r="P16" s="199"/>
      <c r="Q16" s="202"/>
      <c r="R16" s="203"/>
      <c r="S16" s="203"/>
      <c r="T16" s="247"/>
      <c r="U16" s="198"/>
      <c r="V16" s="199" t="s">
        <v>119</v>
      </c>
      <c r="W16" s="200"/>
      <c r="X16" s="201">
        <v>15</v>
      </c>
      <c r="Y16" s="201"/>
      <c r="Z16" s="204"/>
    </row>
    <row r="17" spans="1:26" s="65" customFormat="1" ht="24.9" customHeight="1" thickBot="1">
      <c r="A17" s="215"/>
      <c r="B17" s="234" t="s">
        <v>77</v>
      </c>
      <c r="C17" s="240">
        <f t="shared" ref="C17:I17" si="3">SUM(C13:C16)</f>
        <v>0</v>
      </c>
      <c r="D17" s="216">
        <f t="shared" si="3"/>
        <v>90</v>
      </c>
      <c r="E17" s="186">
        <f t="shared" si="3"/>
        <v>45</v>
      </c>
      <c r="F17" s="186">
        <f t="shared" si="3"/>
        <v>45</v>
      </c>
      <c r="G17" s="186">
        <f t="shared" si="3"/>
        <v>0</v>
      </c>
      <c r="H17" s="241">
        <f t="shared" si="3"/>
        <v>0</v>
      </c>
      <c r="I17" s="187">
        <f t="shared" si="3"/>
        <v>3</v>
      </c>
      <c r="J17" s="188">
        <f>COUNTIF(J13:J16,"E")</f>
        <v>0</v>
      </c>
      <c r="K17" s="189">
        <f>SUM(K13:K16)</f>
        <v>30</v>
      </c>
      <c r="L17" s="189">
        <f>SUM(L13:L16)</f>
        <v>0</v>
      </c>
      <c r="M17" s="189">
        <f>SUM(M13:M16)</f>
        <v>0</v>
      </c>
      <c r="N17" s="218">
        <f>SUM(N13:N16)</f>
        <v>0</v>
      </c>
      <c r="O17" s="248">
        <f>SUM(O13:O16)</f>
        <v>2</v>
      </c>
      <c r="P17" s="188">
        <f>COUNTIF(P13:P16,"E")</f>
        <v>0</v>
      </c>
      <c r="Q17" s="190">
        <f>SUM(Q13:Q16)</f>
        <v>0</v>
      </c>
      <c r="R17" s="191">
        <f>SUM(R13:R16)</f>
        <v>30</v>
      </c>
      <c r="S17" s="191">
        <f>SUM(S13:S16)</f>
        <v>0</v>
      </c>
      <c r="T17" s="249">
        <f>SUM(T13:T16)</f>
        <v>0</v>
      </c>
      <c r="U17" s="243">
        <f>SUM(U13:U16)</f>
        <v>2</v>
      </c>
      <c r="V17" s="188">
        <f>COUNTIF(V13:V16,"E")</f>
        <v>0</v>
      </c>
      <c r="W17" s="192">
        <f>SUM(W13:W16)</f>
        <v>15</v>
      </c>
      <c r="X17" s="193">
        <f>SUM(X13:X16)</f>
        <v>15</v>
      </c>
      <c r="Y17" s="193">
        <f>SUM(Y13:Y16)</f>
        <v>0</v>
      </c>
      <c r="Z17" s="194">
        <f>SUM(Z13:Z16)</f>
        <v>0</v>
      </c>
    </row>
    <row r="18" spans="1:26" s="10" customFormat="1" ht="30" customHeight="1">
      <c r="A18" s="59" t="s">
        <v>111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1"/>
      <c r="P18" s="62"/>
      <c r="Q18" s="61"/>
      <c r="R18" s="61"/>
      <c r="S18" s="61"/>
      <c r="T18" s="61"/>
      <c r="U18" s="61"/>
      <c r="V18" s="61"/>
      <c r="W18" s="61"/>
      <c r="X18" s="61"/>
      <c r="Y18" s="61"/>
      <c r="Z18" s="63"/>
    </row>
    <row r="19" spans="1:26" s="214" customFormat="1" ht="24.9" customHeight="1">
      <c r="A19" s="195">
        <v>5</v>
      </c>
      <c r="B19" s="233" t="s">
        <v>89</v>
      </c>
      <c r="C19" s="235">
        <f>COUNTIF(J19:V19,"E")</f>
        <v>0</v>
      </c>
      <c r="D19" s="236">
        <f>SUM(E19:H19)</f>
        <v>45</v>
      </c>
      <c r="E19" s="206">
        <f t="shared" ref="E19:H20" si="4">SUM(K19,Q19,W19)</f>
        <v>15</v>
      </c>
      <c r="F19" s="206">
        <f t="shared" si="4"/>
        <v>15</v>
      </c>
      <c r="G19" s="206">
        <f t="shared" si="4"/>
        <v>15</v>
      </c>
      <c r="H19" s="237">
        <f t="shared" si="4"/>
        <v>0</v>
      </c>
      <c r="I19" s="198">
        <v>4</v>
      </c>
      <c r="J19" s="199"/>
      <c r="K19" s="207">
        <v>15</v>
      </c>
      <c r="L19" s="208">
        <v>15</v>
      </c>
      <c r="M19" s="208">
        <v>15</v>
      </c>
      <c r="N19" s="257"/>
      <c r="O19" s="244"/>
      <c r="P19" s="210"/>
      <c r="Q19" s="211"/>
      <c r="R19" s="212"/>
      <c r="S19" s="212"/>
      <c r="T19" s="245"/>
      <c r="U19" s="209"/>
      <c r="V19" s="210"/>
      <c r="W19" s="207"/>
      <c r="X19" s="208"/>
      <c r="Y19" s="208"/>
      <c r="Z19" s="213"/>
    </row>
    <row r="20" spans="1:26" s="214" customFormat="1" ht="24.9" customHeight="1">
      <c r="A20" s="195">
        <v>6</v>
      </c>
      <c r="B20" s="288" t="s">
        <v>29</v>
      </c>
      <c r="C20" s="235">
        <f t="shared" ref="C20:C23" si="5">COUNTIF(J20:V20,"E")</f>
        <v>0</v>
      </c>
      <c r="D20" s="196">
        <f>SUM(E20:H20)</f>
        <v>30</v>
      </c>
      <c r="E20" s="206">
        <f t="shared" si="4"/>
        <v>15</v>
      </c>
      <c r="F20" s="206">
        <f t="shared" si="4"/>
        <v>15</v>
      </c>
      <c r="G20" s="197">
        <f t="shared" si="4"/>
        <v>0</v>
      </c>
      <c r="H20" s="239">
        <f t="shared" si="4"/>
        <v>0</v>
      </c>
      <c r="I20" s="198">
        <v>3</v>
      </c>
      <c r="J20" s="199"/>
      <c r="K20" s="207">
        <v>15</v>
      </c>
      <c r="L20" s="208">
        <v>15</v>
      </c>
      <c r="M20" s="208"/>
      <c r="N20" s="257"/>
      <c r="O20" s="244"/>
      <c r="P20" s="210"/>
      <c r="Q20" s="211"/>
      <c r="R20" s="212"/>
      <c r="S20" s="212"/>
      <c r="T20" s="245"/>
      <c r="U20" s="209"/>
      <c r="V20" s="210"/>
      <c r="W20" s="207"/>
      <c r="X20" s="208"/>
      <c r="Y20" s="208"/>
      <c r="Z20" s="213"/>
    </row>
    <row r="21" spans="1:26" s="205" customFormat="1" ht="24.9" customHeight="1">
      <c r="A21" s="195">
        <v>7</v>
      </c>
      <c r="B21" s="288" t="s">
        <v>135</v>
      </c>
      <c r="C21" s="235">
        <f t="shared" si="5"/>
        <v>0</v>
      </c>
      <c r="D21" s="196">
        <f t="shared" ref="D21" si="6">SUM(E21:H21)</f>
        <v>15</v>
      </c>
      <c r="E21" s="197">
        <f t="shared" ref="E21:H21" si="7">SUM(K21,Q21,W21)</f>
        <v>0</v>
      </c>
      <c r="F21" s="197">
        <f t="shared" si="7"/>
        <v>0</v>
      </c>
      <c r="G21" s="197">
        <f t="shared" si="7"/>
        <v>15</v>
      </c>
      <c r="H21" s="239">
        <f t="shared" si="7"/>
        <v>0</v>
      </c>
      <c r="I21" s="198">
        <v>2</v>
      </c>
      <c r="J21" s="199"/>
      <c r="K21" s="200"/>
      <c r="L21" s="201"/>
      <c r="M21" s="201">
        <v>15</v>
      </c>
      <c r="N21" s="242"/>
      <c r="O21" s="246"/>
      <c r="P21" s="199"/>
      <c r="Q21" s="202"/>
      <c r="R21" s="203"/>
      <c r="S21" s="203"/>
      <c r="T21" s="247"/>
      <c r="U21" s="198"/>
      <c r="V21" s="199"/>
      <c r="W21" s="200"/>
      <c r="X21" s="201"/>
      <c r="Y21" s="201"/>
      <c r="Z21" s="204"/>
    </row>
    <row r="22" spans="1:26" s="214" customFormat="1" ht="24.9" customHeight="1">
      <c r="A22" s="195">
        <v>8</v>
      </c>
      <c r="B22" s="233" t="s">
        <v>124</v>
      </c>
      <c r="C22" s="235">
        <f t="shared" si="5"/>
        <v>0</v>
      </c>
      <c r="D22" s="196">
        <f t="shared" ref="D22:D23" si="8">SUM(E22:H22)</f>
        <v>30</v>
      </c>
      <c r="E22" s="206">
        <f t="shared" ref="E22:E23" si="9">SUM(K22,Q22,W22)</f>
        <v>15</v>
      </c>
      <c r="F22" s="206">
        <f t="shared" ref="F22:F23" si="10">SUM(L22,R22,X22)</f>
        <v>0</v>
      </c>
      <c r="G22" s="197">
        <f t="shared" ref="G22:G23" si="11">SUM(M22,S22,Y22)</f>
        <v>15</v>
      </c>
      <c r="H22" s="239">
        <f t="shared" ref="H22:H23" si="12">SUM(N22,T22,Z22)</f>
        <v>0</v>
      </c>
      <c r="I22" s="198"/>
      <c r="J22" s="199"/>
      <c r="K22" s="207"/>
      <c r="L22" s="208"/>
      <c r="M22" s="208"/>
      <c r="N22" s="257"/>
      <c r="O22" s="244">
        <v>2</v>
      </c>
      <c r="P22" s="210"/>
      <c r="Q22" s="211">
        <v>15</v>
      </c>
      <c r="R22" s="212"/>
      <c r="S22" s="212">
        <v>15</v>
      </c>
      <c r="T22" s="245"/>
      <c r="U22" s="209"/>
      <c r="V22" s="210"/>
      <c r="W22" s="207"/>
      <c r="X22" s="208"/>
      <c r="Y22" s="208"/>
      <c r="Z22" s="213"/>
    </row>
    <row r="23" spans="1:26" s="214" customFormat="1" ht="24.9" customHeight="1">
      <c r="A23" s="195">
        <v>9</v>
      </c>
      <c r="B23" s="233" t="s">
        <v>20</v>
      </c>
      <c r="C23" s="235">
        <f t="shared" si="5"/>
        <v>0</v>
      </c>
      <c r="D23" s="196">
        <f t="shared" si="8"/>
        <v>30</v>
      </c>
      <c r="E23" s="206">
        <f t="shared" si="9"/>
        <v>15</v>
      </c>
      <c r="F23" s="206">
        <f t="shared" si="10"/>
        <v>15</v>
      </c>
      <c r="G23" s="197">
        <f t="shared" si="11"/>
        <v>0</v>
      </c>
      <c r="H23" s="239">
        <f t="shared" si="12"/>
        <v>0</v>
      </c>
      <c r="I23" s="198"/>
      <c r="J23" s="199"/>
      <c r="K23" s="207"/>
      <c r="L23" s="208"/>
      <c r="M23" s="208"/>
      <c r="N23" s="257"/>
      <c r="O23" s="244">
        <v>2</v>
      </c>
      <c r="P23" s="210"/>
      <c r="Q23" s="211">
        <v>15</v>
      </c>
      <c r="R23" s="212">
        <v>15</v>
      </c>
      <c r="S23" s="212"/>
      <c r="T23" s="245"/>
      <c r="U23" s="209"/>
      <c r="V23" s="210"/>
      <c r="W23" s="207"/>
      <c r="X23" s="208"/>
      <c r="Y23" s="208"/>
      <c r="Z23" s="213"/>
    </row>
    <row r="24" spans="1:26" s="217" customFormat="1" ht="24.9" customHeight="1" thickBot="1">
      <c r="A24" s="215"/>
      <c r="B24" s="234" t="s">
        <v>80</v>
      </c>
      <c r="C24" s="256">
        <f>SUM(C19:C23)</f>
        <v>0</v>
      </c>
      <c r="D24" s="185">
        <f t="shared" ref="D24:H24" si="13">SUM(D19:D23)</f>
        <v>150</v>
      </c>
      <c r="E24" s="186">
        <f t="shared" si="13"/>
        <v>60</v>
      </c>
      <c r="F24" s="186">
        <f t="shared" si="13"/>
        <v>45</v>
      </c>
      <c r="G24" s="186">
        <f t="shared" si="13"/>
        <v>45</v>
      </c>
      <c r="H24" s="241">
        <f t="shared" si="13"/>
        <v>0</v>
      </c>
      <c r="I24" s="187">
        <f>SUM(I19:I23)</f>
        <v>9</v>
      </c>
      <c r="J24" s="188">
        <f>COUNTIF(J19:J23,"E")</f>
        <v>0</v>
      </c>
      <c r="K24" s="189">
        <f>SUM(K19:K23)</f>
        <v>30</v>
      </c>
      <c r="L24" s="189">
        <f t="shared" ref="L24:O24" si="14">SUM(L19:L23)</f>
        <v>30</v>
      </c>
      <c r="M24" s="189">
        <f t="shared" si="14"/>
        <v>30</v>
      </c>
      <c r="N24" s="218">
        <f t="shared" si="14"/>
        <v>0</v>
      </c>
      <c r="O24" s="248">
        <f t="shared" si="14"/>
        <v>4</v>
      </c>
      <c r="P24" s="188">
        <f t="shared" ref="P24" si="15">COUNTIF(P19:P23,"E")</f>
        <v>0</v>
      </c>
      <c r="Q24" s="190">
        <f t="shared" ref="Q24" si="16">SUM(Q19:Q23)</f>
        <v>30</v>
      </c>
      <c r="R24" s="191">
        <f t="shared" ref="R24" si="17">SUM(R19:R23)</f>
        <v>15</v>
      </c>
      <c r="S24" s="191">
        <f t="shared" ref="S24" si="18">SUM(S19:S23)</f>
        <v>15</v>
      </c>
      <c r="T24" s="249">
        <f t="shared" ref="T24:U24" si="19">SUM(T19:T23)</f>
        <v>0</v>
      </c>
      <c r="U24" s="187">
        <f t="shared" si="19"/>
        <v>0</v>
      </c>
      <c r="V24" s="188">
        <f t="shared" ref="V24" si="20">COUNTIF(V19:V23,"E")</f>
        <v>0</v>
      </c>
      <c r="W24" s="192">
        <f t="shared" ref="W24" si="21">SUM(W19:W23)</f>
        <v>0</v>
      </c>
      <c r="X24" s="193">
        <f t="shared" ref="X24" si="22">SUM(X19:X23)</f>
        <v>0</v>
      </c>
      <c r="Y24" s="193">
        <f t="shared" ref="Y24" si="23">SUM(Y19:Y23)</f>
        <v>0</v>
      </c>
      <c r="Z24" s="194">
        <f t="shared" ref="Z24" si="24">SUM(Z19:Z23)</f>
        <v>0</v>
      </c>
    </row>
    <row r="25" spans="1:26" s="10" customFormat="1" ht="30" customHeight="1">
      <c r="A25" s="59" t="s">
        <v>112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1"/>
      <c r="P25" s="62"/>
      <c r="Q25" s="61"/>
      <c r="R25" s="61"/>
      <c r="S25" s="61"/>
      <c r="T25" s="61"/>
      <c r="U25" s="61"/>
      <c r="V25" s="61"/>
      <c r="W25" s="61"/>
      <c r="X25" s="61"/>
      <c r="Y25" s="61"/>
      <c r="Z25" s="63"/>
    </row>
    <row r="26" spans="1:26" s="205" customFormat="1" ht="24.9" customHeight="1">
      <c r="A26" s="195">
        <v>10</v>
      </c>
      <c r="B26" s="233" t="s">
        <v>23</v>
      </c>
      <c r="C26" s="235">
        <f t="shared" ref="C26:C36" si="25">COUNTIF(J26:V26,"E")</f>
        <v>1</v>
      </c>
      <c r="D26" s="236">
        <f t="shared" ref="D26" si="26">SUM(E26:H26)</f>
        <v>30</v>
      </c>
      <c r="E26" s="206">
        <f t="shared" ref="E26" si="27">SUM(K26,Q26,W26)</f>
        <v>15</v>
      </c>
      <c r="F26" s="206">
        <f t="shared" ref="F26" si="28">SUM(L26,R26,X26)</f>
        <v>0</v>
      </c>
      <c r="G26" s="206">
        <f t="shared" ref="G26" si="29">SUM(M26,S26,Y26)</f>
        <v>15</v>
      </c>
      <c r="H26" s="237">
        <f t="shared" ref="H26" si="30">SUM(N26,T26,Z26)</f>
        <v>0</v>
      </c>
      <c r="I26" s="198">
        <v>3</v>
      </c>
      <c r="J26" s="199" t="s">
        <v>5</v>
      </c>
      <c r="K26" s="200">
        <v>15</v>
      </c>
      <c r="L26" s="201"/>
      <c r="M26" s="201">
        <v>15</v>
      </c>
      <c r="N26" s="242"/>
      <c r="O26" s="244"/>
      <c r="P26" s="210"/>
      <c r="Q26" s="211"/>
      <c r="R26" s="212"/>
      <c r="S26" s="212"/>
      <c r="T26" s="245"/>
      <c r="U26" s="198"/>
      <c r="V26" s="199"/>
      <c r="W26" s="200"/>
      <c r="X26" s="201"/>
      <c r="Y26" s="201"/>
      <c r="Z26" s="204"/>
    </row>
    <row r="27" spans="1:26" s="205" customFormat="1" ht="24.9" customHeight="1">
      <c r="A27" s="195">
        <v>11</v>
      </c>
      <c r="B27" s="233" t="s">
        <v>26</v>
      </c>
      <c r="C27" s="235">
        <f t="shared" si="25"/>
        <v>1</v>
      </c>
      <c r="D27" s="196">
        <f t="shared" ref="D27:D36" si="31">SUM(E27:H27)</f>
        <v>30</v>
      </c>
      <c r="E27" s="197">
        <f t="shared" ref="E27:E36" si="32">SUM(K27,Q27,W27)</f>
        <v>15</v>
      </c>
      <c r="F27" s="197">
        <f t="shared" ref="F27:F36" si="33">SUM(L27,R27,X27)</f>
        <v>0</v>
      </c>
      <c r="G27" s="197">
        <f t="shared" ref="G27:G36" si="34">SUM(M27,S27,Y27)</f>
        <v>15</v>
      </c>
      <c r="H27" s="239">
        <f t="shared" ref="H27:H36" si="35">SUM(N27,T27,Z27)</f>
        <v>0</v>
      </c>
      <c r="I27" s="198">
        <v>3</v>
      </c>
      <c r="J27" s="199" t="s">
        <v>5</v>
      </c>
      <c r="K27" s="200">
        <v>15</v>
      </c>
      <c r="L27" s="201"/>
      <c r="M27" s="201">
        <v>15</v>
      </c>
      <c r="N27" s="242"/>
      <c r="O27" s="246"/>
      <c r="P27" s="199"/>
      <c r="Q27" s="202"/>
      <c r="R27" s="203"/>
      <c r="S27" s="203"/>
      <c r="T27" s="247"/>
      <c r="U27" s="198"/>
      <c r="V27" s="199"/>
      <c r="W27" s="200"/>
      <c r="X27" s="201"/>
      <c r="Y27" s="201"/>
      <c r="Z27" s="204"/>
    </row>
    <row r="28" spans="1:26" s="205" customFormat="1" ht="24.9" customHeight="1">
      <c r="A28" s="195">
        <v>12</v>
      </c>
      <c r="B28" s="233" t="s">
        <v>125</v>
      </c>
      <c r="C28" s="235">
        <f t="shared" si="25"/>
        <v>1</v>
      </c>
      <c r="D28" s="196">
        <f t="shared" si="31"/>
        <v>30</v>
      </c>
      <c r="E28" s="197">
        <f t="shared" si="32"/>
        <v>15</v>
      </c>
      <c r="F28" s="197">
        <f t="shared" si="33"/>
        <v>0</v>
      </c>
      <c r="G28" s="197">
        <f t="shared" si="34"/>
        <v>15</v>
      </c>
      <c r="H28" s="239">
        <f t="shared" si="35"/>
        <v>0</v>
      </c>
      <c r="I28" s="198">
        <v>3</v>
      </c>
      <c r="J28" s="199" t="s">
        <v>5</v>
      </c>
      <c r="K28" s="200">
        <v>15</v>
      </c>
      <c r="L28" s="201"/>
      <c r="M28" s="201">
        <v>15</v>
      </c>
      <c r="N28" s="242"/>
      <c r="O28" s="246"/>
      <c r="P28" s="199"/>
      <c r="Q28" s="202"/>
      <c r="R28" s="203"/>
      <c r="S28" s="203"/>
      <c r="T28" s="247"/>
      <c r="U28" s="198"/>
      <c r="V28" s="199"/>
      <c r="W28" s="200"/>
      <c r="X28" s="201"/>
      <c r="Y28" s="201"/>
      <c r="Z28" s="204"/>
    </row>
    <row r="29" spans="1:26" s="205" customFormat="1" ht="24.9" customHeight="1">
      <c r="A29" s="195">
        <v>13</v>
      </c>
      <c r="B29" s="233" t="s">
        <v>25</v>
      </c>
      <c r="C29" s="235">
        <f t="shared" si="25"/>
        <v>1</v>
      </c>
      <c r="D29" s="196">
        <f t="shared" si="31"/>
        <v>30</v>
      </c>
      <c r="E29" s="197">
        <f t="shared" si="32"/>
        <v>15</v>
      </c>
      <c r="F29" s="197">
        <f t="shared" si="33"/>
        <v>0</v>
      </c>
      <c r="G29" s="197">
        <f t="shared" si="34"/>
        <v>0</v>
      </c>
      <c r="H29" s="239">
        <f t="shared" si="35"/>
        <v>15</v>
      </c>
      <c r="I29" s="198">
        <v>3</v>
      </c>
      <c r="J29" s="199" t="s">
        <v>5</v>
      </c>
      <c r="K29" s="200">
        <v>15</v>
      </c>
      <c r="L29" s="201"/>
      <c r="M29" s="201"/>
      <c r="N29" s="242">
        <v>15</v>
      </c>
      <c r="O29" s="246"/>
      <c r="P29" s="199"/>
      <c r="Q29" s="202"/>
      <c r="R29" s="203"/>
      <c r="S29" s="203"/>
      <c r="T29" s="247"/>
      <c r="U29" s="198"/>
      <c r="V29" s="199"/>
      <c r="W29" s="200"/>
      <c r="X29" s="201"/>
      <c r="Y29" s="201"/>
      <c r="Z29" s="204"/>
    </row>
    <row r="30" spans="1:26" s="205" customFormat="1" ht="24.9" customHeight="1">
      <c r="A30" s="195">
        <v>14</v>
      </c>
      <c r="B30" s="233" t="s">
        <v>126</v>
      </c>
      <c r="C30" s="235">
        <f t="shared" si="25"/>
        <v>0</v>
      </c>
      <c r="D30" s="196">
        <f>SUM(E30:H30)</f>
        <v>30</v>
      </c>
      <c r="E30" s="197">
        <f t="shared" ref="E30:H31" si="36">SUM(K30,Q30,W30)</f>
        <v>15</v>
      </c>
      <c r="F30" s="197">
        <f t="shared" si="36"/>
        <v>0</v>
      </c>
      <c r="G30" s="197">
        <f t="shared" si="36"/>
        <v>15</v>
      </c>
      <c r="H30" s="239">
        <f t="shared" si="36"/>
        <v>0</v>
      </c>
      <c r="I30" s="198">
        <v>3</v>
      </c>
      <c r="J30" s="199"/>
      <c r="K30" s="200">
        <v>15</v>
      </c>
      <c r="L30" s="201"/>
      <c r="M30" s="201">
        <v>15</v>
      </c>
      <c r="N30" s="242"/>
      <c r="O30" s="246"/>
      <c r="P30" s="199"/>
      <c r="Q30" s="202"/>
      <c r="R30" s="203"/>
      <c r="S30" s="203"/>
      <c r="T30" s="247"/>
      <c r="U30" s="198"/>
      <c r="V30" s="199"/>
      <c r="W30" s="200"/>
      <c r="X30" s="201"/>
      <c r="Y30" s="201"/>
      <c r="Z30" s="204"/>
    </row>
    <row r="31" spans="1:26" s="205" customFormat="1" ht="24.9" customHeight="1">
      <c r="A31" s="195">
        <v>15</v>
      </c>
      <c r="B31" s="233" t="s">
        <v>122</v>
      </c>
      <c r="C31" s="235">
        <f t="shared" si="25"/>
        <v>0</v>
      </c>
      <c r="D31" s="196">
        <f>SUM(E31:H31)</f>
        <v>30</v>
      </c>
      <c r="E31" s="197">
        <f t="shared" si="36"/>
        <v>15</v>
      </c>
      <c r="F31" s="197">
        <f t="shared" si="36"/>
        <v>0</v>
      </c>
      <c r="G31" s="197">
        <f t="shared" si="36"/>
        <v>15</v>
      </c>
      <c r="H31" s="239">
        <f t="shared" si="36"/>
        <v>0</v>
      </c>
      <c r="I31" s="198">
        <v>2</v>
      </c>
      <c r="J31" s="199"/>
      <c r="K31" s="200">
        <v>15</v>
      </c>
      <c r="L31" s="201"/>
      <c r="M31" s="201">
        <v>15</v>
      </c>
      <c r="N31" s="242"/>
      <c r="O31" s="246"/>
      <c r="P31" s="199"/>
      <c r="Q31" s="202"/>
      <c r="R31" s="203"/>
      <c r="S31" s="203"/>
      <c r="T31" s="247"/>
      <c r="U31" s="198"/>
      <c r="V31" s="199"/>
      <c r="W31" s="200"/>
      <c r="X31" s="201"/>
      <c r="Y31" s="201"/>
      <c r="Z31" s="204"/>
    </row>
    <row r="32" spans="1:26" s="205" customFormat="1" ht="24.9" customHeight="1">
      <c r="A32" s="195">
        <v>16</v>
      </c>
      <c r="B32" s="233" t="s">
        <v>28</v>
      </c>
      <c r="C32" s="235">
        <f t="shared" si="25"/>
        <v>0</v>
      </c>
      <c r="D32" s="196">
        <f t="shared" ref="D32" si="37">SUM(E32:H32)</f>
        <v>15</v>
      </c>
      <c r="E32" s="197">
        <f t="shared" ref="E32" si="38">SUM(K32,Q32,W32)</f>
        <v>15</v>
      </c>
      <c r="F32" s="197">
        <f t="shared" ref="F32" si="39">SUM(L32,R32,X32)</f>
        <v>0</v>
      </c>
      <c r="G32" s="197">
        <f t="shared" ref="G32" si="40">SUM(M32,S32,Y32)</f>
        <v>0</v>
      </c>
      <c r="H32" s="239">
        <f t="shared" ref="H32" si="41">SUM(N32,T32,Z32)</f>
        <v>0</v>
      </c>
      <c r="I32" s="198">
        <v>1</v>
      </c>
      <c r="J32" s="199"/>
      <c r="K32" s="200">
        <v>15</v>
      </c>
      <c r="L32" s="201"/>
      <c r="M32" s="201"/>
      <c r="N32" s="242"/>
      <c r="O32" s="246"/>
      <c r="P32" s="199"/>
      <c r="Q32" s="202"/>
      <c r="R32" s="203"/>
      <c r="S32" s="203"/>
      <c r="T32" s="247"/>
      <c r="U32" s="198"/>
      <c r="V32" s="199"/>
      <c r="W32" s="200"/>
      <c r="X32" s="201"/>
      <c r="Y32" s="201"/>
      <c r="Z32" s="204"/>
    </row>
    <row r="33" spans="1:26" s="205" customFormat="1" ht="24.9" customHeight="1">
      <c r="A33" s="195">
        <v>17</v>
      </c>
      <c r="B33" s="233" t="s">
        <v>123</v>
      </c>
      <c r="C33" s="235">
        <f t="shared" si="25"/>
        <v>1</v>
      </c>
      <c r="D33" s="196">
        <f t="shared" si="31"/>
        <v>30</v>
      </c>
      <c r="E33" s="197">
        <f t="shared" si="32"/>
        <v>15</v>
      </c>
      <c r="F33" s="197">
        <f t="shared" si="33"/>
        <v>0</v>
      </c>
      <c r="G33" s="197">
        <f t="shared" si="34"/>
        <v>15</v>
      </c>
      <c r="H33" s="239">
        <f t="shared" si="35"/>
        <v>0</v>
      </c>
      <c r="I33" s="198"/>
      <c r="J33" s="199"/>
      <c r="K33" s="200"/>
      <c r="L33" s="201"/>
      <c r="M33" s="201"/>
      <c r="N33" s="242"/>
      <c r="O33" s="246">
        <v>2</v>
      </c>
      <c r="P33" s="199" t="s">
        <v>5</v>
      </c>
      <c r="Q33" s="202">
        <v>15</v>
      </c>
      <c r="R33" s="203"/>
      <c r="S33" s="203">
        <v>15</v>
      </c>
      <c r="T33" s="247"/>
      <c r="U33" s="198"/>
      <c r="V33" s="199"/>
      <c r="W33" s="200"/>
      <c r="X33" s="201"/>
      <c r="Y33" s="201"/>
      <c r="Z33" s="204"/>
    </row>
    <row r="34" spans="1:26" s="205" customFormat="1" ht="24.9" customHeight="1">
      <c r="A34" s="195">
        <v>18</v>
      </c>
      <c r="B34" s="233" t="s">
        <v>49</v>
      </c>
      <c r="C34" s="235">
        <f t="shared" si="25"/>
        <v>0</v>
      </c>
      <c r="D34" s="196">
        <f>SUM(E34:H34)</f>
        <v>30</v>
      </c>
      <c r="E34" s="197">
        <f t="shared" ref="E34:H35" si="42">SUM(K34,Q34,W34)</f>
        <v>15</v>
      </c>
      <c r="F34" s="197">
        <f t="shared" si="42"/>
        <v>0</v>
      </c>
      <c r="G34" s="197">
        <f t="shared" si="42"/>
        <v>15</v>
      </c>
      <c r="H34" s="239">
        <f t="shared" si="42"/>
        <v>0</v>
      </c>
      <c r="I34" s="198"/>
      <c r="J34" s="199"/>
      <c r="K34" s="200"/>
      <c r="L34" s="201"/>
      <c r="M34" s="201"/>
      <c r="N34" s="242"/>
      <c r="O34" s="246">
        <v>2</v>
      </c>
      <c r="P34" s="199"/>
      <c r="Q34" s="202">
        <v>15</v>
      </c>
      <c r="R34" s="203"/>
      <c r="S34" s="203">
        <v>15</v>
      </c>
      <c r="T34" s="247"/>
      <c r="U34" s="198"/>
      <c r="V34" s="199"/>
      <c r="W34" s="200"/>
      <c r="X34" s="201"/>
      <c r="Y34" s="201"/>
      <c r="Z34" s="204"/>
    </row>
    <row r="35" spans="1:26" s="205" customFormat="1" ht="24.9" customHeight="1">
      <c r="A35" s="195">
        <v>19</v>
      </c>
      <c r="B35" s="233" t="s">
        <v>27</v>
      </c>
      <c r="C35" s="235">
        <f t="shared" si="25"/>
        <v>0</v>
      </c>
      <c r="D35" s="196">
        <f>SUM(E35:H35)</f>
        <v>30</v>
      </c>
      <c r="E35" s="197">
        <f t="shared" si="42"/>
        <v>15</v>
      </c>
      <c r="F35" s="197">
        <f t="shared" si="42"/>
        <v>0</v>
      </c>
      <c r="G35" s="197">
        <f t="shared" si="42"/>
        <v>15</v>
      </c>
      <c r="H35" s="239">
        <f t="shared" si="42"/>
        <v>0</v>
      </c>
      <c r="I35" s="198"/>
      <c r="J35" s="199"/>
      <c r="K35" s="200"/>
      <c r="L35" s="201"/>
      <c r="M35" s="201"/>
      <c r="N35" s="242"/>
      <c r="O35" s="246"/>
      <c r="P35" s="199"/>
      <c r="Q35" s="202"/>
      <c r="R35" s="203"/>
      <c r="S35" s="203"/>
      <c r="T35" s="247"/>
      <c r="U35" s="198">
        <v>3</v>
      </c>
      <c r="V35" s="199"/>
      <c r="W35" s="200">
        <v>15</v>
      </c>
      <c r="X35" s="201"/>
      <c r="Y35" s="201">
        <v>15</v>
      </c>
      <c r="Z35" s="204"/>
    </row>
    <row r="36" spans="1:26" s="205" customFormat="1" ht="24.9" customHeight="1">
      <c r="A36" s="195">
        <v>20</v>
      </c>
      <c r="B36" s="233" t="s">
        <v>48</v>
      </c>
      <c r="C36" s="235">
        <f t="shared" si="25"/>
        <v>0</v>
      </c>
      <c r="D36" s="196">
        <f t="shared" si="31"/>
        <v>30</v>
      </c>
      <c r="E36" s="197">
        <f t="shared" si="32"/>
        <v>15</v>
      </c>
      <c r="F36" s="197">
        <f t="shared" si="33"/>
        <v>0</v>
      </c>
      <c r="G36" s="197">
        <f t="shared" si="34"/>
        <v>15</v>
      </c>
      <c r="H36" s="239">
        <f t="shared" si="35"/>
        <v>0</v>
      </c>
      <c r="I36" s="198"/>
      <c r="J36" s="199"/>
      <c r="K36" s="200"/>
      <c r="L36" s="201"/>
      <c r="M36" s="201"/>
      <c r="N36" s="242"/>
      <c r="O36" s="246"/>
      <c r="P36" s="199"/>
      <c r="Q36" s="202"/>
      <c r="R36" s="203"/>
      <c r="S36" s="203"/>
      <c r="T36" s="247"/>
      <c r="U36" s="198">
        <v>2</v>
      </c>
      <c r="V36" s="199"/>
      <c r="W36" s="200">
        <v>15</v>
      </c>
      <c r="X36" s="201"/>
      <c r="Y36" s="201">
        <v>15</v>
      </c>
      <c r="Z36" s="204"/>
    </row>
    <row r="37" spans="1:26" s="217" customFormat="1" ht="24.9" customHeight="1">
      <c r="A37" s="229"/>
      <c r="B37" s="258" t="s">
        <v>113</v>
      </c>
      <c r="C37" s="259">
        <f t="shared" ref="C37:I37" si="43">SUM(C26:C36)</f>
        <v>5</v>
      </c>
      <c r="D37" s="219">
        <f t="shared" si="43"/>
        <v>315</v>
      </c>
      <c r="E37" s="220">
        <f t="shared" si="43"/>
        <v>165</v>
      </c>
      <c r="F37" s="220">
        <f t="shared" si="43"/>
        <v>0</v>
      </c>
      <c r="G37" s="220">
        <f t="shared" si="43"/>
        <v>135</v>
      </c>
      <c r="H37" s="260">
        <f t="shared" si="43"/>
        <v>15</v>
      </c>
      <c r="I37" s="221">
        <f t="shared" si="43"/>
        <v>18</v>
      </c>
      <c r="J37" s="222">
        <f>COUNTIF(J26:J36,"E")</f>
        <v>4</v>
      </c>
      <c r="K37" s="223">
        <f>SUM(K26:K36)</f>
        <v>105</v>
      </c>
      <c r="L37" s="223">
        <f>SUM(L26:L36)</f>
        <v>0</v>
      </c>
      <c r="M37" s="223">
        <f>SUM(M26:M36)</f>
        <v>75</v>
      </c>
      <c r="N37" s="265">
        <f>SUM(N26:N36)</f>
        <v>15</v>
      </c>
      <c r="O37" s="267">
        <f>SUM(O26:O36)</f>
        <v>4</v>
      </c>
      <c r="P37" s="222">
        <f>COUNTIF(P26:P36,"E")</f>
        <v>1</v>
      </c>
      <c r="Q37" s="224">
        <f>SUM(Q26:Q36)</f>
        <v>30</v>
      </c>
      <c r="R37" s="225">
        <f>SUM(R26:R36)</f>
        <v>0</v>
      </c>
      <c r="S37" s="225">
        <f>SUM(S26:S36)</f>
        <v>30</v>
      </c>
      <c r="T37" s="268">
        <f>SUM(T26:T36)</f>
        <v>0</v>
      </c>
      <c r="U37" s="221">
        <f>SUM(U26:U36)</f>
        <v>5</v>
      </c>
      <c r="V37" s="222">
        <f>COUNTIF(V26:V36,"E")</f>
        <v>0</v>
      </c>
      <c r="W37" s="226">
        <f>SUM(W26:W36)</f>
        <v>30</v>
      </c>
      <c r="X37" s="227">
        <f>SUM(X26:X36)</f>
        <v>0</v>
      </c>
      <c r="Y37" s="227">
        <f>SUM(Y26:Y36)</f>
        <v>30</v>
      </c>
      <c r="Z37" s="228">
        <f>SUM(Z26:Z36)</f>
        <v>0</v>
      </c>
    </row>
    <row r="38" spans="1:26" s="110" customFormat="1" ht="5.0999999999999996" customHeight="1">
      <c r="A38" s="106"/>
      <c r="B38" s="107"/>
      <c r="C38" s="261"/>
      <c r="D38" s="105"/>
      <c r="E38" s="105"/>
      <c r="F38" s="105"/>
      <c r="G38" s="105"/>
      <c r="H38" s="262"/>
      <c r="I38" s="108"/>
      <c r="J38" s="108"/>
      <c r="K38" s="109"/>
      <c r="L38" s="109"/>
      <c r="M38" s="109"/>
      <c r="N38" s="109"/>
      <c r="O38" s="269"/>
      <c r="P38" s="108"/>
      <c r="Q38" s="108"/>
      <c r="R38" s="108"/>
      <c r="S38" s="108"/>
      <c r="T38" s="270"/>
      <c r="U38" s="108"/>
      <c r="V38" s="108"/>
      <c r="W38" s="108"/>
      <c r="X38" s="108"/>
      <c r="Y38" s="108"/>
      <c r="Z38" s="141"/>
    </row>
    <row r="39" spans="1:26" ht="20.100000000000001" customHeight="1">
      <c r="A39" s="183"/>
      <c r="B39" s="323" t="s">
        <v>114</v>
      </c>
      <c r="C39" s="263"/>
      <c r="D39" s="113"/>
      <c r="E39" s="114" t="s">
        <v>9</v>
      </c>
      <c r="F39" s="114" t="s">
        <v>10</v>
      </c>
      <c r="G39" s="114" t="s">
        <v>11</v>
      </c>
      <c r="H39" s="264" t="s">
        <v>12</v>
      </c>
      <c r="I39" s="116"/>
      <c r="J39" s="113"/>
      <c r="K39" s="114" t="s">
        <v>9</v>
      </c>
      <c r="L39" s="114" t="s">
        <v>10</v>
      </c>
      <c r="M39" s="114" t="s">
        <v>11</v>
      </c>
      <c r="N39" s="266" t="s">
        <v>12</v>
      </c>
      <c r="O39" s="263"/>
      <c r="P39" s="113"/>
      <c r="Q39" s="114" t="s">
        <v>9</v>
      </c>
      <c r="R39" s="114" t="s">
        <v>10</v>
      </c>
      <c r="S39" s="114" t="s">
        <v>11</v>
      </c>
      <c r="T39" s="264" t="s">
        <v>12</v>
      </c>
      <c r="U39" s="116"/>
      <c r="V39" s="113"/>
      <c r="W39" s="114" t="s">
        <v>9</v>
      </c>
      <c r="X39" s="114" t="s">
        <v>10</v>
      </c>
      <c r="Y39" s="114" t="s">
        <v>11</v>
      </c>
      <c r="Z39" s="117" t="s">
        <v>12</v>
      </c>
    </row>
    <row r="40" spans="1:26" ht="50.1" customHeight="1" thickBot="1">
      <c r="A40" s="184"/>
      <c r="B40" s="324"/>
      <c r="C40" s="278">
        <f t="shared" ref="C40:H40" si="44">C17+C37+C24</f>
        <v>5</v>
      </c>
      <c r="D40" s="279">
        <f t="shared" si="44"/>
        <v>555</v>
      </c>
      <c r="E40" s="280">
        <f t="shared" si="44"/>
        <v>270</v>
      </c>
      <c r="F40" s="280">
        <f t="shared" si="44"/>
        <v>90</v>
      </c>
      <c r="G40" s="280">
        <f t="shared" si="44"/>
        <v>180</v>
      </c>
      <c r="H40" s="281">
        <f t="shared" si="44"/>
        <v>15</v>
      </c>
      <c r="I40" s="282" t="str">
        <f t="shared" ref="I40:Z40" si="45">TEXT(I17+I37+I24,0)</f>
        <v>30</v>
      </c>
      <c r="J40" s="283" t="str">
        <f t="shared" si="45"/>
        <v>4</v>
      </c>
      <c r="K40" s="280" t="str">
        <f t="shared" si="45"/>
        <v>165</v>
      </c>
      <c r="L40" s="280" t="str">
        <f t="shared" si="45"/>
        <v>30</v>
      </c>
      <c r="M40" s="280" t="str">
        <f t="shared" si="45"/>
        <v>105</v>
      </c>
      <c r="N40" s="284" t="str">
        <f t="shared" si="45"/>
        <v>15</v>
      </c>
      <c r="O40" s="285" t="str">
        <f t="shared" si="45"/>
        <v>10</v>
      </c>
      <c r="P40" s="283" t="str">
        <f t="shared" si="45"/>
        <v>1</v>
      </c>
      <c r="Q40" s="280" t="str">
        <f t="shared" si="45"/>
        <v>60</v>
      </c>
      <c r="R40" s="280" t="str">
        <f t="shared" si="45"/>
        <v>45</v>
      </c>
      <c r="S40" s="280" t="str">
        <f t="shared" si="45"/>
        <v>45</v>
      </c>
      <c r="T40" s="281" t="str">
        <f t="shared" si="45"/>
        <v>0</v>
      </c>
      <c r="U40" s="286" t="str">
        <f t="shared" si="45"/>
        <v>7</v>
      </c>
      <c r="V40" s="283" t="str">
        <f t="shared" si="45"/>
        <v>0</v>
      </c>
      <c r="W40" s="280" t="str">
        <f t="shared" si="45"/>
        <v>45</v>
      </c>
      <c r="X40" s="280" t="str">
        <f t="shared" si="45"/>
        <v>15</v>
      </c>
      <c r="Y40" s="280" t="str">
        <f t="shared" si="45"/>
        <v>30</v>
      </c>
      <c r="Z40" s="287" t="str">
        <f t="shared" si="45"/>
        <v>0</v>
      </c>
    </row>
    <row r="41" spans="1:26" s="10" customFormat="1" ht="20.100000000000001" customHeight="1" thickBot="1">
      <c r="A41" s="3"/>
      <c r="B41" s="6"/>
      <c r="C41" s="6" t="s">
        <v>68</v>
      </c>
      <c r="D41" s="6"/>
      <c r="E41" s="6"/>
      <c r="F41" s="6"/>
      <c r="G41" s="6"/>
      <c r="H41" s="6"/>
      <c r="I41" s="6"/>
      <c r="J41" s="6"/>
      <c r="K41" s="272"/>
      <c r="L41" s="273">
        <f>(VALUE(K40)+VALUE(L40)+VALUE(M40)+VALUE(N40))</f>
        <v>315</v>
      </c>
      <c r="M41" s="273"/>
      <c r="N41" s="274"/>
      <c r="O41" s="132"/>
      <c r="P41" s="6"/>
      <c r="Q41" s="272"/>
      <c r="R41" s="273">
        <f>(VALUE(Q40)+VALUE(R40)+VALUE(S40)+VALUE(T40))</f>
        <v>150</v>
      </c>
      <c r="S41" s="273"/>
      <c r="T41" s="274"/>
      <c r="U41" s="132"/>
      <c r="V41" s="6"/>
      <c r="W41" s="129"/>
      <c r="X41" s="137">
        <f>VALUE(W40)+VALUE(X40)+VALUE(Y40)+VALUE(Z40)</f>
        <v>90</v>
      </c>
      <c r="Y41" s="130"/>
      <c r="Z41" s="133"/>
    </row>
    <row r="42" spans="1:26" s="9" customFormat="1" ht="2.1" customHeight="1" thickBot="1">
      <c r="A42" s="16"/>
      <c r="B42" s="17"/>
      <c r="C42" s="13"/>
      <c r="D42" s="13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9"/>
    </row>
    <row r="43" spans="1:26" s="10" customFormat="1" ht="30" customHeight="1">
      <c r="A43" s="59" t="s">
        <v>115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1"/>
      <c r="P43" s="62"/>
      <c r="Q43" s="61"/>
      <c r="R43" s="61"/>
      <c r="S43" s="61"/>
      <c r="T43" s="61"/>
      <c r="U43" s="61"/>
      <c r="V43" s="61"/>
      <c r="W43" s="61"/>
      <c r="X43" s="61"/>
      <c r="Y43" s="61"/>
      <c r="Z43" s="63"/>
    </row>
    <row r="44" spans="1:26" s="205" customFormat="1" ht="24.9" customHeight="1">
      <c r="A44" s="195">
        <v>21</v>
      </c>
      <c r="B44" s="271" t="s">
        <v>34</v>
      </c>
      <c r="C44" s="235">
        <f>COUNTA(J44,P44,V44)</f>
        <v>0</v>
      </c>
      <c r="D44" s="236">
        <f>SUM(E44:H44)</f>
        <v>45</v>
      </c>
      <c r="E44" s="206">
        <f>SUM(K44,Q44,W44)</f>
        <v>0</v>
      </c>
      <c r="F44" s="206">
        <f>SUM(L44,R44,X44)</f>
        <v>0</v>
      </c>
      <c r="G44" s="206">
        <f>SUM(M44,S44,Y44)</f>
        <v>0</v>
      </c>
      <c r="H44" s="237">
        <f>SUM(N44,T44,Z44)</f>
        <v>45</v>
      </c>
      <c r="I44" s="198"/>
      <c r="J44" s="199"/>
      <c r="K44" s="200"/>
      <c r="L44" s="201"/>
      <c r="M44" s="201"/>
      <c r="N44" s="242"/>
      <c r="O44" s="244">
        <v>8</v>
      </c>
      <c r="P44" s="210"/>
      <c r="Q44" s="211"/>
      <c r="R44" s="212"/>
      <c r="S44" s="212"/>
      <c r="T44" s="245">
        <v>15</v>
      </c>
      <c r="U44" s="198">
        <v>3</v>
      </c>
      <c r="V44" s="199"/>
      <c r="W44" s="200"/>
      <c r="X44" s="201"/>
      <c r="Y44" s="201"/>
      <c r="Z44" s="204">
        <v>30</v>
      </c>
    </row>
    <row r="45" spans="1:26" s="205" customFormat="1" ht="24.9" customHeight="1">
      <c r="A45" s="195">
        <v>22</v>
      </c>
      <c r="B45" s="271" t="s">
        <v>62</v>
      </c>
      <c r="C45" s="238">
        <f t="shared" ref="C45:C55" si="46">COUNTA(J45,P45,V45)</f>
        <v>0</v>
      </c>
      <c r="D45" s="196">
        <f t="shared" ref="D45:D55" si="47">SUM(E45:H45)</f>
        <v>30</v>
      </c>
      <c r="E45" s="197">
        <f t="shared" ref="E45:E55" si="48">SUM(K45,Q45,W45)</f>
        <v>15</v>
      </c>
      <c r="F45" s="197">
        <f t="shared" ref="F45:F55" si="49">SUM(L45,R45,X45)</f>
        <v>0</v>
      </c>
      <c r="G45" s="197">
        <f t="shared" ref="G45:G55" si="50">SUM(M45,S45,Y45)</f>
        <v>0</v>
      </c>
      <c r="H45" s="239">
        <f t="shared" ref="H45:H55" si="51">SUM(N45,T45,Z45)</f>
        <v>15</v>
      </c>
      <c r="I45" s="198"/>
      <c r="J45" s="199"/>
      <c r="K45" s="200"/>
      <c r="L45" s="201"/>
      <c r="M45" s="201"/>
      <c r="N45" s="242"/>
      <c r="O45" s="246">
        <v>2</v>
      </c>
      <c r="P45" s="199"/>
      <c r="Q45" s="202">
        <v>15</v>
      </c>
      <c r="R45" s="203"/>
      <c r="S45" s="203"/>
      <c r="T45" s="247">
        <v>15</v>
      </c>
      <c r="U45" s="198"/>
      <c r="V45" s="199"/>
      <c r="W45" s="200"/>
      <c r="X45" s="201"/>
      <c r="Y45" s="201"/>
      <c r="Z45" s="204"/>
    </row>
    <row r="46" spans="1:26" s="205" customFormat="1" ht="24.9" customHeight="1">
      <c r="A46" s="195">
        <v>23</v>
      </c>
      <c r="B46" s="271" t="s">
        <v>127</v>
      </c>
      <c r="C46" s="238">
        <f t="shared" si="46"/>
        <v>0</v>
      </c>
      <c r="D46" s="196">
        <f t="shared" si="47"/>
        <v>30</v>
      </c>
      <c r="E46" s="197">
        <f t="shared" si="48"/>
        <v>15</v>
      </c>
      <c r="F46" s="197">
        <f t="shared" si="49"/>
        <v>0</v>
      </c>
      <c r="G46" s="197">
        <f t="shared" si="50"/>
        <v>0</v>
      </c>
      <c r="H46" s="239">
        <f t="shared" si="51"/>
        <v>15</v>
      </c>
      <c r="I46" s="198"/>
      <c r="J46" s="199"/>
      <c r="K46" s="200"/>
      <c r="L46" s="201"/>
      <c r="M46" s="201"/>
      <c r="N46" s="242"/>
      <c r="O46" s="246">
        <v>2</v>
      </c>
      <c r="P46" s="199"/>
      <c r="Q46" s="202">
        <v>15</v>
      </c>
      <c r="R46" s="203"/>
      <c r="S46" s="203"/>
      <c r="T46" s="247">
        <v>15</v>
      </c>
      <c r="U46" s="198"/>
      <c r="V46" s="199"/>
      <c r="W46" s="200"/>
      <c r="X46" s="201"/>
      <c r="Y46" s="201"/>
      <c r="Z46" s="204"/>
    </row>
    <row r="47" spans="1:26" s="205" customFormat="1" ht="24.9" customHeight="1">
      <c r="A47" s="195">
        <v>24</v>
      </c>
      <c r="B47" s="271" t="s">
        <v>37</v>
      </c>
      <c r="C47" s="238">
        <f t="shared" si="46"/>
        <v>0</v>
      </c>
      <c r="D47" s="196">
        <f t="shared" si="47"/>
        <v>30</v>
      </c>
      <c r="E47" s="197">
        <f t="shared" si="48"/>
        <v>15</v>
      </c>
      <c r="F47" s="197">
        <f t="shared" si="49"/>
        <v>0</v>
      </c>
      <c r="G47" s="197">
        <f t="shared" si="50"/>
        <v>15</v>
      </c>
      <c r="H47" s="239">
        <f t="shared" si="51"/>
        <v>0</v>
      </c>
      <c r="I47" s="198"/>
      <c r="J47" s="199"/>
      <c r="K47" s="200"/>
      <c r="L47" s="201"/>
      <c r="M47" s="201"/>
      <c r="N47" s="242"/>
      <c r="O47" s="246">
        <v>2</v>
      </c>
      <c r="P47" s="199"/>
      <c r="Q47" s="202">
        <v>15</v>
      </c>
      <c r="R47" s="203"/>
      <c r="S47" s="203">
        <v>15</v>
      </c>
      <c r="T47" s="247"/>
      <c r="U47" s="198"/>
      <c r="V47" s="199"/>
      <c r="W47" s="200"/>
      <c r="X47" s="201"/>
      <c r="Y47" s="201"/>
      <c r="Z47" s="204"/>
    </row>
    <row r="48" spans="1:26" s="205" customFormat="1" ht="24.9" customHeight="1">
      <c r="A48" s="195">
        <v>25</v>
      </c>
      <c r="B48" s="271" t="s">
        <v>128</v>
      </c>
      <c r="C48" s="238">
        <f t="shared" si="46"/>
        <v>0</v>
      </c>
      <c r="D48" s="196">
        <f t="shared" si="47"/>
        <v>30</v>
      </c>
      <c r="E48" s="197">
        <f t="shared" si="48"/>
        <v>0</v>
      </c>
      <c r="F48" s="197">
        <f t="shared" si="49"/>
        <v>0</v>
      </c>
      <c r="G48" s="197">
        <f t="shared" si="50"/>
        <v>30</v>
      </c>
      <c r="H48" s="239">
        <f t="shared" si="51"/>
        <v>0</v>
      </c>
      <c r="I48" s="198"/>
      <c r="J48" s="199"/>
      <c r="K48" s="200"/>
      <c r="L48" s="201"/>
      <c r="M48" s="201"/>
      <c r="N48" s="242"/>
      <c r="O48" s="246">
        <v>2</v>
      </c>
      <c r="P48" s="199"/>
      <c r="Q48" s="202"/>
      <c r="R48" s="203"/>
      <c r="S48" s="203">
        <v>30</v>
      </c>
      <c r="T48" s="247"/>
      <c r="U48" s="198"/>
      <c r="V48" s="199"/>
      <c r="W48" s="200"/>
      <c r="X48" s="201"/>
      <c r="Y48" s="201"/>
      <c r="Z48" s="204"/>
    </row>
    <row r="49" spans="1:26" s="205" customFormat="1" ht="24.9" customHeight="1">
      <c r="A49" s="195">
        <v>26</v>
      </c>
      <c r="B49" s="232" t="s">
        <v>83</v>
      </c>
      <c r="C49" s="238">
        <f>COUNTA(J49,P49,V49)</f>
        <v>1</v>
      </c>
      <c r="D49" s="196">
        <f>SUM(E49:H49)</f>
        <v>30</v>
      </c>
      <c r="E49" s="197">
        <f t="shared" ref="E49:H50" si="52">SUM(K49,Q49,W49)</f>
        <v>15</v>
      </c>
      <c r="F49" s="197">
        <f t="shared" si="52"/>
        <v>0</v>
      </c>
      <c r="G49" s="197">
        <f t="shared" si="52"/>
        <v>15</v>
      </c>
      <c r="H49" s="239">
        <f t="shared" si="52"/>
        <v>0</v>
      </c>
      <c r="I49" s="198"/>
      <c r="J49" s="199"/>
      <c r="K49" s="200"/>
      <c r="L49" s="201"/>
      <c r="M49" s="201"/>
      <c r="N49" s="242"/>
      <c r="O49" s="246">
        <v>2</v>
      </c>
      <c r="P49" s="199" t="s">
        <v>5</v>
      </c>
      <c r="Q49" s="202">
        <v>15</v>
      </c>
      <c r="R49" s="203"/>
      <c r="S49" s="203">
        <v>15</v>
      </c>
      <c r="T49" s="247"/>
      <c r="U49" s="198"/>
      <c r="V49" s="199"/>
      <c r="W49" s="200"/>
      <c r="X49" s="201"/>
      <c r="Y49" s="201"/>
      <c r="Z49" s="204"/>
    </row>
    <row r="50" spans="1:26" s="205" customFormat="1" ht="24.9" customHeight="1">
      <c r="A50" s="195">
        <v>27</v>
      </c>
      <c r="B50" s="232" t="s">
        <v>84</v>
      </c>
      <c r="C50" s="238">
        <f>COUNTA(J50,P50,V50)</f>
        <v>1</v>
      </c>
      <c r="D50" s="196">
        <f>SUM(E50:H50)</f>
        <v>30</v>
      </c>
      <c r="E50" s="197">
        <f t="shared" si="52"/>
        <v>15</v>
      </c>
      <c r="F50" s="197">
        <f t="shared" si="52"/>
        <v>0</v>
      </c>
      <c r="G50" s="197">
        <f t="shared" si="52"/>
        <v>15</v>
      </c>
      <c r="H50" s="239">
        <f t="shared" si="52"/>
        <v>0</v>
      </c>
      <c r="I50" s="198"/>
      <c r="J50" s="199"/>
      <c r="K50" s="200"/>
      <c r="L50" s="201"/>
      <c r="M50" s="201"/>
      <c r="N50" s="242"/>
      <c r="O50" s="246">
        <v>2</v>
      </c>
      <c r="P50" s="199" t="s">
        <v>5</v>
      </c>
      <c r="Q50" s="202">
        <v>15</v>
      </c>
      <c r="R50" s="203"/>
      <c r="S50" s="203">
        <v>15</v>
      </c>
      <c r="T50" s="247"/>
      <c r="U50" s="198"/>
      <c r="V50" s="199"/>
      <c r="W50" s="200"/>
      <c r="X50" s="201"/>
      <c r="Y50" s="201"/>
      <c r="Z50" s="204"/>
    </row>
    <row r="51" spans="1:26" s="205" customFormat="1" ht="24.9" customHeight="1">
      <c r="A51" s="195">
        <v>28</v>
      </c>
      <c r="B51" s="271" t="s">
        <v>116</v>
      </c>
      <c r="C51" s="238">
        <f t="shared" ref="C51" si="53">COUNTA(J51,P51,V51)</f>
        <v>0</v>
      </c>
      <c r="D51" s="196">
        <f t="shared" ref="D51" si="54">SUM(E51:H51)</f>
        <v>0</v>
      </c>
      <c r="E51" s="197">
        <f t="shared" ref="E51" si="55">SUM(K51,Q51,W51)</f>
        <v>0</v>
      </c>
      <c r="F51" s="197">
        <f t="shared" ref="F51" si="56">SUM(L51,R51,X51)</f>
        <v>0</v>
      </c>
      <c r="G51" s="197">
        <f t="shared" ref="G51" si="57">SUM(M51,S51,Y51)</f>
        <v>0</v>
      </c>
      <c r="H51" s="239">
        <f t="shared" ref="H51" si="58">SUM(N51,T51,Z51)</f>
        <v>0</v>
      </c>
      <c r="I51" s="198"/>
      <c r="J51" s="199"/>
      <c r="K51" s="200"/>
      <c r="L51" s="201"/>
      <c r="M51" s="201"/>
      <c r="N51" s="242"/>
      <c r="O51" s="246"/>
      <c r="P51" s="199"/>
      <c r="Q51" s="202"/>
      <c r="R51" s="203"/>
      <c r="S51" s="203"/>
      <c r="T51" s="247"/>
      <c r="U51" s="198">
        <v>9</v>
      </c>
      <c r="V51" s="199"/>
      <c r="W51" s="200"/>
      <c r="X51" s="201"/>
      <c r="Y51" s="201"/>
      <c r="Z51" s="204"/>
    </row>
    <row r="52" spans="1:26" s="205" customFormat="1" ht="24.9" customHeight="1">
      <c r="A52" s="195">
        <v>29</v>
      </c>
      <c r="B52" s="271" t="s">
        <v>33</v>
      </c>
      <c r="C52" s="238">
        <f>COUNTA(J52,P52,V52)</f>
        <v>0</v>
      </c>
      <c r="D52" s="196">
        <f>SUM(E52:H52)</f>
        <v>45</v>
      </c>
      <c r="E52" s="197">
        <f>SUM(K52,Q52,W52)</f>
        <v>0</v>
      </c>
      <c r="F52" s="197">
        <f>SUM(L52,R52,X52)</f>
        <v>0</v>
      </c>
      <c r="G52" s="197">
        <f>SUM(M52,S52,Y52)</f>
        <v>0</v>
      </c>
      <c r="H52" s="239">
        <f>SUM(N52,T52,Z52)</f>
        <v>45</v>
      </c>
      <c r="I52" s="198"/>
      <c r="J52" s="199"/>
      <c r="K52" s="200"/>
      <c r="L52" s="201"/>
      <c r="M52" s="201"/>
      <c r="N52" s="242"/>
      <c r="O52" s="246"/>
      <c r="P52" s="199"/>
      <c r="Q52" s="202"/>
      <c r="R52" s="203"/>
      <c r="S52" s="203"/>
      <c r="T52" s="247"/>
      <c r="U52" s="198">
        <v>5</v>
      </c>
      <c r="V52" s="199"/>
      <c r="W52" s="200"/>
      <c r="X52" s="201"/>
      <c r="Y52" s="201"/>
      <c r="Z52" s="204">
        <v>45</v>
      </c>
    </row>
    <row r="53" spans="1:26" s="205" customFormat="1" ht="24.9" customHeight="1">
      <c r="A53" s="195">
        <v>30</v>
      </c>
      <c r="B53" s="271" t="s">
        <v>38</v>
      </c>
      <c r="C53" s="238">
        <f>COUNTA(J53,P53,V53)</f>
        <v>1</v>
      </c>
      <c r="D53" s="196">
        <f>SUM(E53:H53)</f>
        <v>30</v>
      </c>
      <c r="E53" s="197">
        <f t="shared" ref="E53:H53" si="59">SUM(K53,Q53,W53)</f>
        <v>15</v>
      </c>
      <c r="F53" s="197">
        <f t="shared" si="59"/>
        <v>0</v>
      </c>
      <c r="G53" s="197">
        <f t="shared" si="59"/>
        <v>15</v>
      </c>
      <c r="H53" s="239">
        <f t="shared" si="59"/>
        <v>0</v>
      </c>
      <c r="I53" s="198"/>
      <c r="J53" s="199"/>
      <c r="K53" s="200"/>
      <c r="L53" s="201"/>
      <c r="M53" s="201"/>
      <c r="N53" s="242"/>
      <c r="O53" s="246"/>
      <c r="P53" s="199"/>
      <c r="Q53" s="202"/>
      <c r="R53" s="203"/>
      <c r="S53" s="203"/>
      <c r="T53" s="247"/>
      <c r="U53" s="198">
        <v>2</v>
      </c>
      <c r="V53" s="199" t="s">
        <v>5</v>
      </c>
      <c r="W53" s="200">
        <v>15</v>
      </c>
      <c r="X53" s="201"/>
      <c r="Y53" s="201">
        <v>15</v>
      </c>
      <c r="Z53" s="204"/>
    </row>
    <row r="54" spans="1:26" s="205" customFormat="1" ht="24.9" customHeight="1">
      <c r="A54" s="195">
        <v>31</v>
      </c>
      <c r="B54" s="232" t="s">
        <v>85</v>
      </c>
      <c r="C54" s="238">
        <f t="shared" si="46"/>
        <v>1</v>
      </c>
      <c r="D54" s="196">
        <f t="shared" si="47"/>
        <v>30</v>
      </c>
      <c r="E54" s="197">
        <f t="shared" si="48"/>
        <v>15</v>
      </c>
      <c r="F54" s="197">
        <f t="shared" si="49"/>
        <v>0</v>
      </c>
      <c r="G54" s="197">
        <f t="shared" si="50"/>
        <v>15</v>
      </c>
      <c r="H54" s="239">
        <f t="shared" si="51"/>
        <v>0</v>
      </c>
      <c r="I54" s="198"/>
      <c r="J54" s="199"/>
      <c r="K54" s="200"/>
      <c r="L54" s="201"/>
      <c r="M54" s="201"/>
      <c r="N54" s="242"/>
      <c r="O54" s="246"/>
      <c r="P54" s="199"/>
      <c r="Q54" s="202"/>
      <c r="R54" s="203"/>
      <c r="S54" s="203"/>
      <c r="T54" s="247"/>
      <c r="U54" s="198">
        <v>2</v>
      </c>
      <c r="V54" s="199" t="s">
        <v>5</v>
      </c>
      <c r="W54" s="200">
        <v>15</v>
      </c>
      <c r="X54" s="201"/>
      <c r="Y54" s="201">
        <v>15</v>
      </c>
      <c r="Z54" s="204"/>
    </row>
    <row r="55" spans="1:26" s="205" customFormat="1" ht="24.9" customHeight="1">
      <c r="A55" s="195">
        <v>32</v>
      </c>
      <c r="B55" s="232" t="s">
        <v>86</v>
      </c>
      <c r="C55" s="238">
        <f t="shared" si="46"/>
        <v>0</v>
      </c>
      <c r="D55" s="196">
        <f t="shared" si="47"/>
        <v>30</v>
      </c>
      <c r="E55" s="197">
        <f t="shared" si="48"/>
        <v>15</v>
      </c>
      <c r="F55" s="197">
        <f t="shared" si="49"/>
        <v>0</v>
      </c>
      <c r="G55" s="197">
        <f t="shared" si="50"/>
        <v>15</v>
      </c>
      <c r="H55" s="239">
        <f t="shared" si="51"/>
        <v>0</v>
      </c>
      <c r="I55" s="198"/>
      <c r="J55" s="199"/>
      <c r="K55" s="200"/>
      <c r="L55" s="201"/>
      <c r="M55" s="201"/>
      <c r="N55" s="242"/>
      <c r="O55" s="246"/>
      <c r="P55" s="199"/>
      <c r="Q55" s="202"/>
      <c r="R55" s="203"/>
      <c r="S55" s="203"/>
      <c r="T55" s="247"/>
      <c r="U55" s="198">
        <v>2</v>
      </c>
      <c r="V55" s="199"/>
      <c r="W55" s="200">
        <v>15</v>
      </c>
      <c r="X55" s="201"/>
      <c r="Y55" s="201">
        <v>15</v>
      </c>
      <c r="Z55" s="204"/>
    </row>
    <row r="56" spans="1:26" s="217" customFormat="1" ht="24.9" customHeight="1">
      <c r="A56" s="229"/>
      <c r="B56" s="258" t="s">
        <v>117</v>
      </c>
      <c r="C56" s="259">
        <f t="shared" ref="C56:I56" si="60">SUM(C44:C55)</f>
        <v>4</v>
      </c>
      <c r="D56" s="219">
        <f t="shared" si="60"/>
        <v>360</v>
      </c>
      <c r="E56" s="220">
        <f t="shared" si="60"/>
        <v>120</v>
      </c>
      <c r="F56" s="220">
        <f t="shared" si="60"/>
        <v>0</v>
      </c>
      <c r="G56" s="220">
        <f t="shared" si="60"/>
        <v>120</v>
      </c>
      <c r="H56" s="260">
        <f t="shared" si="60"/>
        <v>120</v>
      </c>
      <c r="I56" s="221">
        <f t="shared" si="60"/>
        <v>0</v>
      </c>
      <c r="J56" s="222">
        <f>COUNTIF(J44:J55,"E")</f>
        <v>0</v>
      </c>
      <c r="K56" s="223">
        <f>SUM(K44:K55)</f>
        <v>0</v>
      </c>
      <c r="L56" s="223">
        <f>SUM(L44:L55)</f>
        <v>0</v>
      </c>
      <c r="M56" s="223">
        <f>SUM(M44:M55)</f>
        <v>0</v>
      </c>
      <c r="N56" s="265">
        <f>SUM(N44:N55)</f>
        <v>0</v>
      </c>
      <c r="O56" s="267">
        <f>SUM(O44:O55)</f>
        <v>20</v>
      </c>
      <c r="P56" s="222">
        <f>COUNTIF(P44:P55,"E")</f>
        <v>2</v>
      </c>
      <c r="Q56" s="224">
        <f>SUM(Q44:Q55)</f>
        <v>75</v>
      </c>
      <c r="R56" s="225">
        <f>SUM(R44:R55)</f>
        <v>0</v>
      </c>
      <c r="S56" s="225">
        <f>SUM(S44:S55)</f>
        <v>75</v>
      </c>
      <c r="T56" s="268">
        <f>SUM(T44:T55)</f>
        <v>45</v>
      </c>
      <c r="U56" s="221">
        <f>SUM(U44:U55)</f>
        <v>23</v>
      </c>
      <c r="V56" s="222">
        <f>COUNTIF(V44:V55,"E")</f>
        <v>2</v>
      </c>
      <c r="W56" s="226">
        <f>SUM(W44:W55)</f>
        <v>45</v>
      </c>
      <c r="X56" s="227">
        <f>SUM(X44:X55)</f>
        <v>0</v>
      </c>
      <c r="Y56" s="227">
        <f>SUM(Y44:Y55)</f>
        <v>45</v>
      </c>
      <c r="Z56" s="228">
        <f>SUM(Z44:Z55)</f>
        <v>75</v>
      </c>
    </row>
    <row r="57" spans="1:26" s="110" customFormat="1" ht="9.9" customHeight="1">
      <c r="A57" s="106"/>
      <c r="B57" s="107"/>
      <c r="C57" s="261"/>
      <c r="D57" s="105"/>
      <c r="E57" s="105"/>
      <c r="F57" s="105"/>
      <c r="G57" s="105"/>
      <c r="H57" s="262"/>
      <c r="I57" s="108"/>
      <c r="J57" s="108"/>
      <c r="K57" s="109"/>
      <c r="L57" s="109"/>
      <c r="M57" s="109"/>
      <c r="N57" s="109"/>
      <c r="O57" s="269"/>
      <c r="P57" s="108"/>
      <c r="Q57" s="108"/>
      <c r="R57" s="108"/>
      <c r="S57" s="108"/>
      <c r="T57" s="270"/>
      <c r="U57" s="108"/>
      <c r="V57" s="108"/>
      <c r="W57" s="108"/>
      <c r="X57" s="108"/>
      <c r="Y57" s="108"/>
      <c r="Z57" s="141"/>
    </row>
    <row r="58" spans="1:26" ht="20.100000000000001" customHeight="1">
      <c r="A58" s="183"/>
      <c r="B58" s="323" t="s">
        <v>105</v>
      </c>
      <c r="C58" s="263"/>
      <c r="D58" s="113"/>
      <c r="E58" s="114" t="s">
        <v>9</v>
      </c>
      <c r="F58" s="114" t="s">
        <v>10</v>
      </c>
      <c r="G58" s="114" t="s">
        <v>11</v>
      </c>
      <c r="H58" s="264" t="s">
        <v>12</v>
      </c>
      <c r="I58" s="116"/>
      <c r="J58" s="113"/>
      <c r="K58" s="114" t="s">
        <v>9</v>
      </c>
      <c r="L58" s="114" t="s">
        <v>10</v>
      </c>
      <c r="M58" s="114" t="s">
        <v>11</v>
      </c>
      <c r="N58" s="266" t="s">
        <v>12</v>
      </c>
      <c r="O58" s="263"/>
      <c r="P58" s="113"/>
      <c r="Q58" s="114" t="s">
        <v>9</v>
      </c>
      <c r="R58" s="114" t="s">
        <v>10</v>
      </c>
      <c r="S58" s="114" t="s">
        <v>11</v>
      </c>
      <c r="T58" s="264" t="s">
        <v>12</v>
      </c>
      <c r="U58" s="116"/>
      <c r="V58" s="113"/>
      <c r="W58" s="114" t="s">
        <v>9</v>
      </c>
      <c r="X58" s="114" t="s">
        <v>10</v>
      </c>
      <c r="Y58" s="114" t="s">
        <v>11</v>
      </c>
      <c r="Z58" s="117" t="s">
        <v>12</v>
      </c>
    </row>
    <row r="59" spans="1:26" ht="50.1" customHeight="1" thickBot="1">
      <c r="A59" s="184"/>
      <c r="B59" s="324"/>
      <c r="C59" s="278">
        <f t="shared" ref="C59:H59" si="61">C56+C40</f>
        <v>9</v>
      </c>
      <c r="D59" s="279">
        <f t="shared" si="61"/>
        <v>915</v>
      </c>
      <c r="E59" s="280">
        <f t="shared" si="61"/>
        <v>390</v>
      </c>
      <c r="F59" s="280">
        <f t="shared" si="61"/>
        <v>90</v>
      </c>
      <c r="G59" s="280">
        <f t="shared" si="61"/>
        <v>300</v>
      </c>
      <c r="H59" s="281">
        <f t="shared" si="61"/>
        <v>135</v>
      </c>
      <c r="I59" s="282" t="str">
        <f t="shared" ref="I59:Z59" si="62">TEXT(I56+I40,0)</f>
        <v>30</v>
      </c>
      <c r="J59" s="283" t="str">
        <f t="shared" si="62"/>
        <v>4</v>
      </c>
      <c r="K59" s="280" t="str">
        <f t="shared" si="62"/>
        <v>165</v>
      </c>
      <c r="L59" s="280" t="str">
        <f t="shared" si="62"/>
        <v>30</v>
      </c>
      <c r="M59" s="280" t="str">
        <f t="shared" si="62"/>
        <v>105</v>
      </c>
      <c r="N59" s="284" t="str">
        <f t="shared" si="62"/>
        <v>15</v>
      </c>
      <c r="O59" s="285" t="str">
        <f t="shared" si="62"/>
        <v>30</v>
      </c>
      <c r="P59" s="283" t="str">
        <f t="shared" si="62"/>
        <v>3</v>
      </c>
      <c r="Q59" s="280" t="str">
        <f t="shared" si="62"/>
        <v>135</v>
      </c>
      <c r="R59" s="280" t="str">
        <f t="shared" si="62"/>
        <v>45</v>
      </c>
      <c r="S59" s="280" t="str">
        <f t="shared" si="62"/>
        <v>120</v>
      </c>
      <c r="T59" s="281" t="str">
        <f t="shared" si="62"/>
        <v>45</v>
      </c>
      <c r="U59" s="286" t="str">
        <f t="shared" si="62"/>
        <v>30</v>
      </c>
      <c r="V59" s="283" t="str">
        <f t="shared" si="62"/>
        <v>2</v>
      </c>
      <c r="W59" s="280" t="str">
        <f t="shared" si="62"/>
        <v>90</v>
      </c>
      <c r="X59" s="280" t="str">
        <f t="shared" si="62"/>
        <v>15</v>
      </c>
      <c r="Y59" s="280" t="str">
        <f t="shared" si="62"/>
        <v>75</v>
      </c>
      <c r="Z59" s="287" t="str">
        <f t="shared" si="62"/>
        <v>75</v>
      </c>
    </row>
    <row r="60" spans="1:26" s="10" customFormat="1" ht="20.100000000000001" customHeight="1" thickBot="1">
      <c r="A60" s="3"/>
      <c r="B60" s="6"/>
      <c r="C60" s="6" t="s">
        <v>68</v>
      </c>
      <c r="D60" s="6"/>
      <c r="E60" s="6"/>
      <c r="F60" s="6"/>
      <c r="G60" s="6"/>
      <c r="H60" s="6"/>
      <c r="I60" s="6"/>
      <c r="J60" s="6"/>
      <c r="K60" s="129"/>
      <c r="L60" s="130">
        <f>(VALUE(K59)+VALUE(L59)+VALUE(M59)+VALUE(N59))</f>
        <v>315</v>
      </c>
      <c r="M60" s="130"/>
      <c r="N60" s="131"/>
      <c r="O60" s="132"/>
      <c r="P60" s="6"/>
      <c r="Q60" s="129"/>
      <c r="R60" s="130">
        <f>(VALUE(Q59)+VALUE(R59)+VALUE(S59)+VALUE(T59))</f>
        <v>345</v>
      </c>
      <c r="S60" s="130"/>
      <c r="T60" s="131"/>
      <c r="U60" s="132"/>
      <c r="V60" s="6"/>
      <c r="W60" s="129"/>
      <c r="X60" s="130">
        <f>VALUE(W59)+VALUE(X59)+VALUE(Y59)+VALUE(Z59)</f>
        <v>255</v>
      </c>
      <c r="Y60" s="130"/>
      <c r="Z60" s="133"/>
    </row>
    <row r="61" spans="1:26" s="11" customFormat="1" ht="2.1" customHeight="1" thickBot="1">
      <c r="A61" s="136"/>
      <c r="B61" s="135"/>
      <c r="C61" s="135"/>
      <c r="D61" s="135"/>
      <c r="E61" s="135"/>
      <c r="F61" s="135"/>
      <c r="G61" s="135"/>
      <c r="H61" s="135"/>
      <c r="I61" s="135"/>
      <c r="J61" s="135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  <c r="V61" s="135"/>
      <c r="W61" s="135"/>
      <c r="X61" s="135"/>
      <c r="Y61" s="135"/>
      <c r="Z61" s="142"/>
    </row>
    <row r="62" spans="1:26" s="10" customFormat="1" ht="30" customHeight="1">
      <c r="A62" s="59" t="s">
        <v>120</v>
      </c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1"/>
      <c r="P62" s="62"/>
      <c r="Q62" s="61"/>
      <c r="R62" s="61"/>
      <c r="S62" s="61"/>
      <c r="T62" s="61"/>
      <c r="U62" s="61"/>
      <c r="V62" s="61"/>
      <c r="W62" s="61"/>
      <c r="X62" s="61"/>
      <c r="Y62" s="61"/>
      <c r="Z62" s="63"/>
    </row>
    <row r="63" spans="1:26" s="230" customFormat="1" ht="24.9" customHeight="1">
      <c r="A63" s="195">
        <v>21</v>
      </c>
      <c r="B63" s="271" t="s">
        <v>34</v>
      </c>
      <c r="C63" s="235">
        <f t="shared" ref="C63:C70" si="63">COUNTA(J63,P63,V63)</f>
        <v>0</v>
      </c>
      <c r="D63" s="236">
        <f t="shared" ref="D63:D69" si="64">SUM(E63:H63)</f>
        <v>45</v>
      </c>
      <c r="E63" s="206">
        <f t="shared" ref="E63:H66" si="65">SUM(K63,Q63,W63)</f>
        <v>0</v>
      </c>
      <c r="F63" s="206">
        <f t="shared" si="65"/>
        <v>0</v>
      </c>
      <c r="G63" s="206">
        <f t="shared" si="65"/>
        <v>0</v>
      </c>
      <c r="H63" s="237">
        <f t="shared" si="65"/>
        <v>45</v>
      </c>
      <c r="I63" s="198"/>
      <c r="J63" s="199"/>
      <c r="K63" s="200"/>
      <c r="L63" s="201"/>
      <c r="M63" s="201"/>
      <c r="N63" s="242"/>
      <c r="O63" s="244">
        <v>8</v>
      </c>
      <c r="P63" s="210"/>
      <c r="Q63" s="211"/>
      <c r="R63" s="212"/>
      <c r="S63" s="212"/>
      <c r="T63" s="245">
        <v>15</v>
      </c>
      <c r="U63" s="198">
        <v>3</v>
      </c>
      <c r="V63" s="199"/>
      <c r="W63" s="200"/>
      <c r="X63" s="201"/>
      <c r="Y63" s="201"/>
      <c r="Z63" s="204">
        <v>30</v>
      </c>
    </row>
    <row r="64" spans="1:26" s="230" customFormat="1" ht="24.9" customHeight="1">
      <c r="A64" s="195">
        <v>22</v>
      </c>
      <c r="B64" s="271" t="s">
        <v>129</v>
      </c>
      <c r="C64" s="238">
        <f t="shared" si="63"/>
        <v>0</v>
      </c>
      <c r="D64" s="196">
        <f t="shared" si="64"/>
        <v>30</v>
      </c>
      <c r="E64" s="197">
        <f t="shared" si="65"/>
        <v>15</v>
      </c>
      <c r="F64" s="197">
        <f t="shared" si="65"/>
        <v>0</v>
      </c>
      <c r="G64" s="197">
        <f t="shared" si="65"/>
        <v>0</v>
      </c>
      <c r="H64" s="239">
        <f t="shared" si="65"/>
        <v>15</v>
      </c>
      <c r="I64" s="198"/>
      <c r="J64" s="199"/>
      <c r="K64" s="200"/>
      <c r="L64" s="201"/>
      <c r="M64" s="201"/>
      <c r="N64" s="242"/>
      <c r="O64" s="246">
        <v>2</v>
      </c>
      <c r="P64" s="199"/>
      <c r="Q64" s="202">
        <v>15</v>
      </c>
      <c r="R64" s="203"/>
      <c r="S64" s="203"/>
      <c r="T64" s="247">
        <v>15</v>
      </c>
      <c r="U64" s="198"/>
      <c r="V64" s="199"/>
      <c r="W64" s="200"/>
      <c r="X64" s="201"/>
      <c r="Y64" s="201"/>
      <c r="Z64" s="204"/>
    </row>
    <row r="65" spans="1:26" s="230" customFormat="1" ht="24.9" customHeight="1">
      <c r="A65" s="195">
        <v>23</v>
      </c>
      <c r="B65" s="271" t="s">
        <v>130</v>
      </c>
      <c r="C65" s="238">
        <f t="shared" si="63"/>
        <v>0</v>
      </c>
      <c r="D65" s="196">
        <f t="shared" si="64"/>
        <v>30</v>
      </c>
      <c r="E65" s="197">
        <f t="shared" si="65"/>
        <v>15</v>
      </c>
      <c r="F65" s="197">
        <f t="shared" si="65"/>
        <v>0</v>
      </c>
      <c r="G65" s="197">
        <f t="shared" si="65"/>
        <v>15</v>
      </c>
      <c r="H65" s="239">
        <f t="shared" si="65"/>
        <v>0</v>
      </c>
      <c r="I65" s="198"/>
      <c r="J65" s="199"/>
      <c r="K65" s="200"/>
      <c r="L65" s="201"/>
      <c r="M65" s="201"/>
      <c r="N65" s="242"/>
      <c r="O65" s="246">
        <v>2</v>
      </c>
      <c r="P65" s="199"/>
      <c r="Q65" s="202">
        <v>15</v>
      </c>
      <c r="R65" s="203"/>
      <c r="S65" s="203">
        <v>15</v>
      </c>
      <c r="T65" s="247"/>
      <c r="U65" s="198"/>
      <c r="V65" s="199"/>
      <c r="W65" s="200"/>
      <c r="X65" s="201"/>
      <c r="Y65" s="201"/>
      <c r="Z65" s="204"/>
    </row>
    <row r="66" spans="1:26" s="230" customFormat="1" ht="24.9" customHeight="1">
      <c r="A66" s="195">
        <v>24</v>
      </c>
      <c r="B66" s="271" t="s">
        <v>131</v>
      </c>
      <c r="C66" s="238">
        <f t="shared" si="63"/>
        <v>0</v>
      </c>
      <c r="D66" s="196">
        <f t="shared" si="64"/>
        <v>30</v>
      </c>
      <c r="E66" s="197">
        <f t="shared" si="65"/>
        <v>15</v>
      </c>
      <c r="F66" s="197">
        <f t="shared" si="65"/>
        <v>0</v>
      </c>
      <c r="G66" s="197">
        <f t="shared" si="65"/>
        <v>15</v>
      </c>
      <c r="H66" s="239">
        <f t="shared" si="65"/>
        <v>0</v>
      </c>
      <c r="I66" s="198"/>
      <c r="J66" s="199"/>
      <c r="K66" s="200"/>
      <c r="L66" s="201"/>
      <c r="M66" s="201"/>
      <c r="N66" s="242"/>
      <c r="O66" s="246">
        <v>2</v>
      </c>
      <c r="P66" s="199"/>
      <c r="Q66" s="202">
        <v>15</v>
      </c>
      <c r="R66" s="203"/>
      <c r="S66" s="203">
        <v>15</v>
      </c>
      <c r="T66" s="247"/>
      <c r="U66" s="198"/>
      <c r="V66" s="199"/>
      <c r="W66" s="200"/>
      <c r="X66" s="201"/>
      <c r="Y66" s="201"/>
      <c r="Z66" s="204"/>
    </row>
    <row r="67" spans="1:26" s="230" customFormat="1" ht="24.9" customHeight="1">
      <c r="A67" s="195">
        <v>25</v>
      </c>
      <c r="B67" s="271" t="s">
        <v>132</v>
      </c>
      <c r="C67" s="238">
        <f t="shared" si="63"/>
        <v>0</v>
      </c>
      <c r="D67" s="196">
        <f t="shared" si="64"/>
        <v>30</v>
      </c>
      <c r="E67" s="197">
        <f t="shared" ref="E67" si="66">SUM(K67,Q67,W67)</f>
        <v>15</v>
      </c>
      <c r="F67" s="197">
        <f t="shared" ref="F67" si="67">SUM(L67,R67,X67)</f>
        <v>0</v>
      </c>
      <c r="G67" s="197">
        <f t="shared" ref="G67" si="68">SUM(M67,S67,Y67)</f>
        <v>15</v>
      </c>
      <c r="H67" s="239">
        <f t="shared" ref="H67" si="69">SUM(N67,T67,Z67)</f>
        <v>0</v>
      </c>
      <c r="I67" s="198"/>
      <c r="J67" s="199"/>
      <c r="K67" s="200"/>
      <c r="L67" s="201"/>
      <c r="M67" s="201"/>
      <c r="N67" s="242"/>
      <c r="O67" s="246">
        <v>2</v>
      </c>
      <c r="P67" s="199"/>
      <c r="Q67" s="202">
        <v>15</v>
      </c>
      <c r="R67" s="203"/>
      <c r="S67" s="203">
        <v>15</v>
      </c>
      <c r="T67" s="247"/>
      <c r="U67" s="198"/>
      <c r="V67" s="199"/>
      <c r="W67" s="200"/>
      <c r="X67" s="201"/>
      <c r="Y67" s="201"/>
      <c r="Z67" s="204"/>
    </row>
    <row r="68" spans="1:26" s="230" customFormat="1" ht="24.9" customHeight="1">
      <c r="A68" s="195">
        <v>29</v>
      </c>
      <c r="B68" s="232" t="s">
        <v>83</v>
      </c>
      <c r="C68" s="238">
        <f>COUNTA(J68,P68,V68)</f>
        <v>1</v>
      </c>
      <c r="D68" s="196">
        <f t="shared" si="64"/>
        <v>30</v>
      </c>
      <c r="E68" s="197">
        <f t="shared" ref="E68:H69" si="70">SUM(K68,Q68,W68)</f>
        <v>15</v>
      </c>
      <c r="F68" s="197">
        <f t="shared" si="70"/>
        <v>0</v>
      </c>
      <c r="G68" s="197">
        <f t="shared" si="70"/>
        <v>15</v>
      </c>
      <c r="H68" s="239">
        <f t="shared" si="70"/>
        <v>0</v>
      </c>
      <c r="I68" s="198"/>
      <c r="J68" s="199"/>
      <c r="K68" s="200"/>
      <c r="L68" s="201"/>
      <c r="M68" s="201"/>
      <c r="N68" s="242"/>
      <c r="O68" s="246">
        <v>2</v>
      </c>
      <c r="P68" s="199" t="s">
        <v>5</v>
      </c>
      <c r="Q68" s="202">
        <v>15</v>
      </c>
      <c r="R68" s="203"/>
      <c r="S68" s="203">
        <v>15</v>
      </c>
      <c r="T68" s="247"/>
      <c r="U68" s="198"/>
      <c r="V68" s="199"/>
      <c r="W68" s="200"/>
      <c r="X68" s="201"/>
      <c r="Y68" s="201"/>
      <c r="Z68" s="204"/>
    </row>
    <row r="69" spans="1:26" s="230" customFormat="1" ht="24.9" customHeight="1">
      <c r="A69" s="195">
        <v>30</v>
      </c>
      <c r="B69" s="232" t="s">
        <v>84</v>
      </c>
      <c r="C69" s="238">
        <f>COUNTA(J69,P69,V69)</f>
        <v>1</v>
      </c>
      <c r="D69" s="196">
        <f t="shared" si="64"/>
        <v>30</v>
      </c>
      <c r="E69" s="197">
        <f t="shared" si="70"/>
        <v>15</v>
      </c>
      <c r="F69" s="197">
        <f t="shared" si="70"/>
        <v>0</v>
      </c>
      <c r="G69" s="197">
        <f t="shared" si="70"/>
        <v>15</v>
      </c>
      <c r="H69" s="239">
        <f t="shared" si="70"/>
        <v>0</v>
      </c>
      <c r="I69" s="198"/>
      <c r="J69" s="199"/>
      <c r="K69" s="200"/>
      <c r="L69" s="201"/>
      <c r="M69" s="201"/>
      <c r="N69" s="242"/>
      <c r="O69" s="246">
        <v>2</v>
      </c>
      <c r="P69" s="199" t="s">
        <v>5</v>
      </c>
      <c r="Q69" s="202">
        <v>15</v>
      </c>
      <c r="R69" s="203"/>
      <c r="S69" s="203">
        <v>15</v>
      </c>
      <c r="T69" s="247"/>
      <c r="U69" s="198"/>
      <c r="V69" s="199"/>
      <c r="W69" s="200"/>
      <c r="X69" s="201"/>
      <c r="Y69" s="201"/>
      <c r="Z69" s="204"/>
    </row>
    <row r="70" spans="1:26" s="230" customFormat="1" ht="24.9" customHeight="1">
      <c r="A70" s="195">
        <v>26</v>
      </c>
      <c r="B70" s="271" t="s">
        <v>116</v>
      </c>
      <c r="C70" s="238">
        <f t="shared" si="63"/>
        <v>0</v>
      </c>
      <c r="D70" s="196">
        <f t="shared" ref="D70" si="71">SUM(E70:H70)</f>
        <v>0</v>
      </c>
      <c r="E70" s="197">
        <f t="shared" ref="E70" si="72">SUM(K70,Q70,W70)</f>
        <v>0</v>
      </c>
      <c r="F70" s="197">
        <f t="shared" ref="F70" si="73">SUM(L70,R70,X70)</f>
        <v>0</v>
      </c>
      <c r="G70" s="197">
        <f t="shared" ref="G70" si="74">SUM(M70,S70,Y70)</f>
        <v>0</v>
      </c>
      <c r="H70" s="239">
        <f t="shared" ref="H70" si="75">SUM(N70,T70,Z70)</f>
        <v>0</v>
      </c>
      <c r="I70" s="198"/>
      <c r="J70" s="199"/>
      <c r="K70" s="200"/>
      <c r="L70" s="201"/>
      <c r="M70" s="201"/>
      <c r="N70" s="242"/>
      <c r="O70" s="246"/>
      <c r="P70" s="199"/>
      <c r="Q70" s="202"/>
      <c r="R70" s="203"/>
      <c r="S70" s="203"/>
      <c r="T70" s="247"/>
      <c r="U70" s="198">
        <v>9</v>
      </c>
      <c r="V70" s="199"/>
      <c r="W70" s="200"/>
      <c r="X70" s="201"/>
      <c r="Y70" s="201"/>
      <c r="Z70" s="204"/>
    </row>
    <row r="71" spans="1:26" s="230" customFormat="1" ht="24.9" customHeight="1">
      <c r="A71" s="195">
        <v>27</v>
      </c>
      <c r="B71" s="271" t="s">
        <v>33</v>
      </c>
      <c r="C71" s="238">
        <f t="shared" ref="C71" si="76">COUNTA(J71,P71,V71)</f>
        <v>0</v>
      </c>
      <c r="D71" s="196">
        <f t="shared" ref="D71" si="77">SUM(E71:H71)</f>
        <v>45</v>
      </c>
      <c r="E71" s="197">
        <f t="shared" ref="E71" si="78">SUM(K71,Q71,W71)</f>
        <v>0</v>
      </c>
      <c r="F71" s="197">
        <f t="shared" ref="F71" si="79">SUM(L71,R71,X71)</f>
        <v>0</v>
      </c>
      <c r="G71" s="197">
        <f t="shared" ref="G71" si="80">SUM(M71,S71,Y71)</f>
        <v>0</v>
      </c>
      <c r="H71" s="239">
        <f t="shared" ref="H71" si="81">SUM(N71,T71,Z71)</f>
        <v>45</v>
      </c>
      <c r="I71" s="198"/>
      <c r="J71" s="199"/>
      <c r="K71" s="200"/>
      <c r="L71" s="201"/>
      <c r="M71" s="201"/>
      <c r="N71" s="242"/>
      <c r="O71" s="246"/>
      <c r="P71" s="199"/>
      <c r="Q71" s="202"/>
      <c r="R71" s="203"/>
      <c r="S71" s="203"/>
      <c r="T71" s="247"/>
      <c r="U71" s="198">
        <v>5</v>
      </c>
      <c r="V71" s="199"/>
      <c r="W71" s="200"/>
      <c r="X71" s="201"/>
      <c r="Y71" s="201"/>
      <c r="Z71" s="204">
        <v>45</v>
      </c>
    </row>
    <row r="72" spans="1:26" s="230" customFormat="1" ht="24.9" customHeight="1">
      <c r="A72" s="195">
        <v>28</v>
      </c>
      <c r="B72" s="271" t="s">
        <v>38</v>
      </c>
      <c r="C72" s="238">
        <f>COUNTA(J72,P72,V72)</f>
        <v>1</v>
      </c>
      <c r="D72" s="196">
        <f>SUM(E72:H72)</f>
        <v>30</v>
      </c>
      <c r="E72" s="197">
        <f>SUM(K72,Q72,W72)</f>
        <v>15</v>
      </c>
      <c r="F72" s="197">
        <f>SUM(L72,R72,X72)</f>
        <v>0</v>
      </c>
      <c r="G72" s="197">
        <f>SUM(M72,S72,Y72)</f>
        <v>15</v>
      </c>
      <c r="H72" s="239">
        <f>SUM(N72,T72,Z72)</f>
        <v>0</v>
      </c>
      <c r="I72" s="198"/>
      <c r="J72" s="199"/>
      <c r="K72" s="200"/>
      <c r="L72" s="201"/>
      <c r="M72" s="201"/>
      <c r="N72" s="242"/>
      <c r="O72" s="246"/>
      <c r="P72" s="199"/>
      <c r="Q72" s="202"/>
      <c r="R72" s="203"/>
      <c r="S72" s="203"/>
      <c r="T72" s="247"/>
      <c r="U72" s="198">
        <v>2</v>
      </c>
      <c r="V72" s="199" t="s">
        <v>5</v>
      </c>
      <c r="W72" s="200">
        <v>15</v>
      </c>
      <c r="X72" s="201"/>
      <c r="Y72" s="201">
        <v>15</v>
      </c>
      <c r="Z72" s="204"/>
    </row>
    <row r="73" spans="1:26" s="230" customFormat="1" ht="24.9" customHeight="1">
      <c r="A73" s="195">
        <v>31</v>
      </c>
      <c r="B73" s="232" t="s">
        <v>85</v>
      </c>
      <c r="C73" s="238">
        <f t="shared" ref="C73:C74" si="82">COUNTA(J73,P73,V73)</f>
        <v>1</v>
      </c>
      <c r="D73" s="196">
        <f t="shared" ref="D73:D74" si="83">SUM(E73:H73)</f>
        <v>30</v>
      </c>
      <c r="E73" s="197">
        <f t="shared" ref="E73:E74" si="84">SUM(K73,Q73,W73)</f>
        <v>15</v>
      </c>
      <c r="F73" s="197">
        <f t="shared" ref="F73:F74" si="85">SUM(L73,R73,X73)</f>
        <v>0</v>
      </c>
      <c r="G73" s="197">
        <f t="shared" ref="G73:G74" si="86">SUM(M73,S73,Y73)</f>
        <v>15</v>
      </c>
      <c r="H73" s="239">
        <f t="shared" ref="H73:H74" si="87">SUM(N73,T73,Z73)</f>
        <v>0</v>
      </c>
      <c r="I73" s="198"/>
      <c r="J73" s="199"/>
      <c r="K73" s="200"/>
      <c r="L73" s="201"/>
      <c r="M73" s="201"/>
      <c r="N73" s="242"/>
      <c r="O73" s="246"/>
      <c r="P73" s="199"/>
      <c r="Q73" s="202"/>
      <c r="R73" s="203"/>
      <c r="S73" s="203"/>
      <c r="T73" s="247"/>
      <c r="U73" s="198">
        <v>2</v>
      </c>
      <c r="V73" s="199" t="s">
        <v>5</v>
      </c>
      <c r="W73" s="200">
        <v>15</v>
      </c>
      <c r="X73" s="201"/>
      <c r="Y73" s="201">
        <v>15</v>
      </c>
      <c r="Z73" s="204"/>
    </row>
    <row r="74" spans="1:26" s="230" customFormat="1" ht="24.9" customHeight="1">
      <c r="A74" s="195">
        <v>32</v>
      </c>
      <c r="B74" s="232" t="s">
        <v>86</v>
      </c>
      <c r="C74" s="238">
        <f t="shared" si="82"/>
        <v>0</v>
      </c>
      <c r="D74" s="196">
        <f t="shared" si="83"/>
        <v>30</v>
      </c>
      <c r="E74" s="197">
        <f t="shared" si="84"/>
        <v>15</v>
      </c>
      <c r="F74" s="197">
        <f t="shared" si="85"/>
        <v>0</v>
      </c>
      <c r="G74" s="197">
        <f t="shared" si="86"/>
        <v>15</v>
      </c>
      <c r="H74" s="239">
        <f t="shared" si="87"/>
        <v>0</v>
      </c>
      <c r="I74" s="198"/>
      <c r="J74" s="199"/>
      <c r="K74" s="200"/>
      <c r="L74" s="201"/>
      <c r="M74" s="201"/>
      <c r="N74" s="242"/>
      <c r="O74" s="246"/>
      <c r="P74" s="199"/>
      <c r="Q74" s="202"/>
      <c r="R74" s="203"/>
      <c r="S74" s="203"/>
      <c r="T74" s="247"/>
      <c r="U74" s="198">
        <v>2</v>
      </c>
      <c r="V74" s="199"/>
      <c r="W74" s="200">
        <v>15</v>
      </c>
      <c r="X74" s="201"/>
      <c r="Y74" s="201">
        <v>15</v>
      </c>
      <c r="Z74" s="204"/>
    </row>
    <row r="75" spans="1:26" s="217" customFormat="1" ht="24.9" customHeight="1">
      <c r="A75" s="229"/>
      <c r="B75" s="258" t="s">
        <v>118</v>
      </c>
      <c r="C75" s="259">
        <f t="shared" ref="C75:I75" si="88">SUM(C63:C74)</f>
        <v>4</v>
      </c>
      <c r="D75" s="219">
        <f t="shared" si="88"/>
        <v>360</v>
      </c>
      <c r="E75" s="220">
        <f t="shared" si="88"/>
        <v>135</v>
      </c>
      <c r="F75" s="220">
        <f t="shared" si="88"/>
        <v>0</v>
      </c>
      <c r="G75" s="220">
        <f t="shared" si="88"/>
        <v>120</v>
      </c>
      <c r="H75" s="260">
        <f t="shared" si="88"/>
        <v>105</v>
      </c>
      <c r="I75" s="221">
        <f t="shared" si="88"/>
        <v>0</v>
      </c>
      <c r="J75" s="222">
        <f>COUNTA(J63:J74)</f>
        <v>0</v>
      </c>
      <c r="K75" s="223">
        <f>SUM(K63:K74)</f>
        <v>0</v>
      </c>
      <c r="L75" s="223">
        <f>SUM(L63:L74)</f>
        <v>0</v>
      </c>
      <c r="M75" s="223">
        <f>SUM(M63:M74)</f>
        <v>0</v>
      </c>
      <c r="N75" s="265">
        <f>SUM(N63:N74)</f>
        <v>0</v>
      </c>
      <c r="O75" s="267">
        <f>SUM(O63:O74)</f>
        <v>20</v>
      </c>
      <c r="P75" s="222">
        <f>COUNTA(P63:P74)</f>
        <v>2</v>
      </c>
      <c r="Q75" s="224">
        <f>SUM(Q63:Q74)</f>
        <v>90</v>
      </c>
      <c r="R75" s="225">
        <f>SUM(R63:R74)</f>
        <v>0</v>
      </c>
      <c r="S75" s="225">
        <f>SUM(S63:S74)</f>
        <v>75</v>
      </c>
      <c r="T75" s="268">
        <f>SUM(T63:T74)</f>
        <v>30</v>
      </c>
      <c r="U75" s="221">
        <f>SUM(U63:U74)</f>
        <v>23</v>
      </c>
      <c r="V75" s="222">
        <f>COUNTA(V63:V74)</f>
        <v>2</v>
      </c>
      <c r="W75" s="226">
        <f>SUM(W63:W74)</f>
        <v>45</v>
      </c>
      <c r="X75" s="227">
        <f>SUM(X63:X74)</f>
        <v>0</v>
      </c>
      <c r="Y75" s="227">
        <f>SUM(Y63:Y74)</f>
        <v>45</v>
      </c>
      <c r="Z75" s="228">
        <f t="shared" ref="Z75" si="89">SUM(Z63:Z74)</f>
        <v>75</v>
      </c>
    </row>
    <row r="76" spans="1:26" ht="9.9" customHeight="1">
      <c r="A76" s="106"/>
      <c r="B76" s="107"/>
      <c r="C76" s="105"/>
      <c r="D76" s="105"/>
      <c r="E76" s="105"/>
      <c r="F76" s="105"/>
      <c r="G76" s="105"/>
      <c r="H76" s="105"/>
      <c r="I76" s="108"/>
      <c r="J76" s="108"/>
      <c r="K76" s="109"/>
      <c r="L76" s="109"/>
      <c r="M76" s="109"/>
      <c r="N76" s="109"/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108"/>
      <c r="Z76" s="141"/>
    </row>
    <row r="77" spans="1:26" ht="20.100000000000001" customHeight="1">
      <c r="A77" s="183"/>
      <c r="B77" s="323" t="s">
        <v>121</v>
      </c>
      <c r="C77" s="263"/>
      <c r="D77" s="113"/>
      <c r="E77" s="114" t="s">
        <v>9</v>
      </c>
      <c r="F77" s="114" t="s">
        <v>10</v>
      </c>
      <c r="G77" s="114" t="s">
        <v>11</v>
      </c>
      <c r="H77" s="264" t="s">
        <v>12</v>
      </c>
      <c r="I77" s="116"/>
      <c r="J77" s="113"/>
      <c r="K77" s="114" t="s">
        <v>9</v>
      </c>
      <c r="L77" s="114" t="s">
        <v>10</v>
      </c>
      <c r="M77" s="114" t="s">
        <v>11</v>
      </c>
      <c r="N77" s="266" t="s">
        <v>12</v>
      </c>
      <c r="O77" s="263"/>
      <c r="P77" s="113"/>
      <c r="Q77" s="114" t="s">
        <v>9</v>
      </c>
      <c r="R77" s="114" t="s">
        <v>10</v>
      </c>
      <c r="S77" s="114" t="s">
        <v>11</v>
      </c>
      <c r="T77" s="264" t="s">
        <v>12</v>
      </c>
      <c r="U77" s="116"/>
      <c r="V77" s="113"/>
      <c r="W77" s="114" t="s">
        <v>9</v>
      </c>
      <c r="X77" s="114" t="s">
        <v>10</v>
      </c>
      <c r="Y77" s="114" t="s">
        <v>11</v>
      </c>
      <c r="Z77" s="117" t="s">
        <v>12</v>
      </c>
    </row>
    <row r="78" spans="1:26" ht="50.1" customHeight="1" thickBot="1">
      <c r="A78" s="184"/>
      <c r="B78" s="324"/>
      <c r="C78" s="278">
        <f t="shared" ref="C78:H78" si="90">C75+C40</f>
        <v>9</v>
      </c>
      <c r="D78" s="279">
        <f t="shared" si="90"/>
        <v>915</v>
      </c>
      <c r="E78" s="280">
        <f t="shared" si="90"/>
        <v>405</v>
      </c>
      <c r="F78" s="280">
        <f t="shared" si="90"/>
        <v>90</v>
      </c>
      <c r="G78" s="280">
        <f t="shared" si="90"/>
        <v>300</v>
      </c>
      <c r="H78" s="281">
        <f t="shared" si="90"/>
        <v>120</v>
      </c>
      <c r="I78" s="282" t="str">
        <f t="shared" ref="I78:Z78" si="91">TEXT(I75+I40,0)</f>
        <v>30</v>
      </c>
      <c r="J78" s="283" t="str">
        <f t="shared" si="91"/>
        <v>4</v>
      </c>
      <c r="K78" s="280" t="str">
        <f t="shared" si="91"/>
        <v>165</v>
      </c>
      <c r="L78" s="280" t="str">
        <f t="shared" si="91"/>
        <v>30</v>
      </c>
      <c r="M78" s="280" t="str">
        <f t="shared" si="91"/>
        <v>105</v>
      </c>
      <c r="N78" s="284" t="str">
        <f t="shared" si="91"/>
        <v>15</v>
      </c>
      <c r="O78" s="285" t="str">
        <f t="shared" si="91"/>
        <v>30</v>
      </c>
      <c r="P78" s="283" t="str">
        <f t="shared" si="91"/>
        <v>3</v>
      </c>
      <c r="Q78" s="280" t="str">
        <f t="shared" si="91"/>
        <v>150</v>
      </c>
      <c r="R78" s="280" t="str">
        <f t="shared" si="91"/>
        <v>45</v>
      </c>
      <c r="S78" s="280" t="str">
        <f t="shared" si="91"/>
        <v>120</v>
      </c>
      <c r="T78" s="281" t="str">
        <f t="shared" si="91"/>
        <v>30</v>
      </c>
      <c r="U78" s="286" t="str">
        <f t="shared" si="91"/>
        <v>30</v>
      </c>
      <c r="V78" s="283" t="str">
        <f t="shared" si="91"/>
        <v>2</v>
      </c>
      <c r="W78" s="280" t="str">
        <f t="shared" si="91"/>
        <v>90</v>
      </c>
      <c r="X78" s="280" t="str">
        <f t="shared" si="91"/>
        <v>15</v>
      </c>
      <c r="Y78" s="280" t="str">
        <f t="shared" si="91"/>
        <v>75</v>
      </c>
      <c r="Z78" s="287" t="str">
        <f t="shared" si="91"/>
        <v>75</v>
      </c>
    </row>
    <row r="79" spans="1:26" s="10" customFormat="1" ht="20.100000000000001" customHeight="1" thickBot="1">
      <c r="A79" s="3"/>
      <c r="B79" s="6"/>
      <c r="C79" s="6" t="s">
        <v>68</v>
      </c>
      <c r="D79" s="6"/>
      <c r="E79" s="6"/>
      <c r="F79" s="6"/>
      <c r="G79" s="6"/>
      <c r="H79" s="6"/>
      <c r="I79" s="6"/>
      <c r="J79" s="6"/>
      <c r="K79" s="129"/>
      <c r="L79" s="130">
        <f>(VALUE(K78)+VALUE(L78)+VALUE(M78)+VALUE(N78))</f>
        <v>315</v>
      </c>
      <c r="M79" s="130"/>
      <c r="N79" s="131"/>
      <c r="O79" s="132"/>
      <c r="P79" s="6"/>
      <c r="Q79" s="129"/>
      <c r="R79" s="130">
        <f>(VALUE(Q78)+VALUE(R78)+VALUE(S78)+VALUE(T78))</f>
        <v>345</v>
      </c>
      <c r="S79" s="130"/>
      <c r="T79" s="131"/>
      <c r="U79" s="132"/>
      <c r="V79" s="6"/>
      <c r="W79" s="129"/>
      <c r="X79" s="137">
        <f>VALUE(W78)+VALUE(X78)+VALUE(Y78)+VALUE(Z78)</f>
        <v>255</v>
      </c>
      <c r="Y79" s="130"/>
      <c r="Z79" s="133"/>
    </row>
    <row r="80" spans="1:26" ht="2.1" customHeight="1" thickBot="1">
      <c r="A80" s="144"/>
      <c r="B80" s="144"/>
      <c r="C80" s="144"/>
      <c r="D80" s="144"/>
      <c r="E80" s="144"/>
      <c r="F80" s="144"/>
      <c r="G80" s="144"/>
      <c r="H80" s="144"/>
      <c r="I80" s="144"/>
      <c r="J80" s="144"/>
      <c r="K80" s="144"/>
      <c r="L80" s="144"/>
      <c r="M80" s="144"/>
      <c r="N80" s="144"/>
      <c r="O80" s="144"/>
      <c r="P80" s="144"/>
      <c r="Q80" s="144"/>
      <c r="R80" s="144"/>
      <c r="S80" s="144"/>
      <c r="T80" s="144"/>
      <c r="U80" s="144"/>
      <c r="V80" s="144"/>
      <c r="W80" s="144"/>
      <c r="X80" s="144"/>
      <c r="Y80" s="144"/>
      <c r="Z80" s="144"/>
    </row>
    <row r="81" ht="13.8" thickTop="1"/>
  </sheetData>
  <mergeCells count="26">
    <mergeCell ref="B58:B59"/>
    <mergeCell ref="F3:G3"/>
    <mergeCell ref="A7:A11"/>
    <mergeCell ref="B7:B11"/>
    <mergeCell ref="B77:B78"/>
    <mergeCell ref="B39:B40"/>
    <mergeCell ref="C7:C11"/>
    <mergeCell ref="D7:H7"/>
    <mergeCell ref="D8:D11"/>
    <mergeCell ref="E8:H8"/>
    <mergeCell ref="E9:E11"/>
    <mergeCell ref="F9:F11"/>
    <mergeCell ref="K10:N10"/>
    <mergeCell ref="Q10:T10"/>
    <mergeCell ref="W10:Z10"/>
    <mergeCell ref="G9:G11"/>
    <mergeCell ref="H9:H11"/>
    <mergeCell ref="I9:I10"/>
    <mergeCell ref="J9:J10"/>
    <mergeCell ref="K9:N9"/>
    <mergeCell ref="O9:O10"/>
    <mergeCell ref="P9:P10"/>
    <mergeCell ref="Q9:T9"/>
    <mergeCell ref="U9:U10"/>
    <mergeCell ref="V9:V10"/>
    <mergeCell ref="W9:Z9"/>
  </mergeCells>
  <phoneticPr fontId="9" type="noConversion"/>
  <printOptions horizontalCentered="1"/>
  <pageMargins left="0.39370078740157483" right="0.39370078740157483" top="0.39370078740157483" bottom="0.39370078740157483" header="0.19685039370078741" footer="0.19685039370078741"/>
  <pageSetup paperSize="9" scale="42" fitToHeight="0" orientation="portrait" r:id="rId1"/>
  <headerFooter scaleWithDoc="0">
    <oddFooter>&amp;L&amp;6plik: &amp;F, &amp;A; wydrukowano: &amp;D&amp;R&amp;6Strona: &amp;P/&amp;N</oddFooter>
  </headerFooter>
  <ignoredErrors>
    <ignoredError sqref="K17:O17 K37:O37 Q17:T17 Q37:U37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39997558519241921"/>
    <pageSetUpPr fitToPage="1"/>
  </sheetPr>
  <dimension ref="A1:AA92"/>
  <sheetViews>
    <sheetView showGridLines="0" showZeros="0" view="pageBreakPreview" zoomScale="60" zoomScaleNormal="100" workbookViewId="0">
      <selection activeCell="J17" sqref="J17"/>
    </sheetView>
  </sheetViews>
  <sheetFormatPr defaultColWidth="9.109375" defaultRowHeight="13.2"/>
  <cols>
    <col min="1" max="1" width="5.6640625" style="2" customWidth="1"/>
    <col min="2" max="2" width="60.6640625" style="2" customWidth="1"/>
    <col min="3" max="3" width="10.6640625" style="4" customWidth="1"/>
    <col min="4" max="4" width="5.6640625" style="2" customWidth="1"/>
    <col min="5" max="5" width="8.6640625" style="2" customWidth="1"/>
    <col min="6" max="27" width="5.6640625" style="2" customWidth="1"/>
    <col min="28" max="16384" width="9.109375" style="2"/>
  </cols>
  <sheetData>
    <row r="1" spans="1:27" s="64" customFormat="1" ht="36" customHeight="1" thickTop="1">
      <c r="A1" s="20"/>
      <c r="B1" s="1"/>
      <c r="C1" s="21"/>
      <c r="D1" s="21"/>
      <c r="E1" s="21"/>
      <c r="F1" s="22"/>
      <c r="G1" s="22"/>
      <c r="H1" s="22"/>
      <c r="I1" s="22"/>
      <c r="J1" s="22"/>
      <c r="K1" s="22"/>
      <c r="L1" s="173" t="s">
        <v>63</v>
      </c>
      <c r="N1" s="21"/>
      <c r="O1" s="21"/>
      <c r="P1" s="21"/>
      <c r="Q1" s="21"/>
      <c r="R1" s="21"/>
      <c r="S1" s="21"/>
      <c r="T1" s="21"/>
      <c r="U1" s="21"/>
      <c r="V1" s="23"/>
      <c r="W1" s="23"/>
      <c r="X1" s="23"/>
      <c r="Y1" s="23"/>
      <c r="Z1" s="23"/>
      <c r="AA1" s="24"/>
    </row>
    <row r="2" spans="1:27" s="64" customFormat="1" ht="36" customHeight="1">
      <c r="A2" s="25"/>
      <c r="B2" s="5"/>
      <c r="C2" s="26"/>
      <c r="D2" s="27" t="s">
        <v>0</v>
      </c>
      <c r="E2" s="26"/>
      <c r="F2" s="28"/>
      <c r="G2" s="28"/>
      <c r="H2" s="28"/>
      <c r="I2" s="26"/>
      <c r="J2" s="26"/>
      <c r="K2" s="26"/>
      <c r="L2" s="174" t="s">
        <v>74</v>
      </c>
      <c r="N2" s="28"/>
      <c r="O2" s="29"/>
      <c r="P2" s="28"/>
      <c r="Q2" s="30"/>
      <c r="R2" s="30"/>
      <c r="S2" s="30"/>
      <c r="T2" s="30"/>
      <c r="U2" s="30"/>
      <c r="V2" s="30"/>
      <c r="W2" s="30"/>
      <c r="X2" s="30"/>
      <c r="Y2" s="30"/>
      <c r="Z2" s="30"/>
      <c r="AA2" s="31"/>
    </row>
    <row r="3" spans="1:27" s="64" customFormat="1" ht="36" customHeight="1">
      <c r="A3" s="8"/>
      <c r="B3" s="32"/>
      <c r="C3" s="28"/>
      <c r="D3" s="28"/>
      <c r="E3" s="28"/>
      <c r="F3" s="33" t="s">
        <v>64</v>
      </c>
      <c r="G3" s="325"/>
      <c r="H3" s="325"/>
      <c r="I3" s="28"/>
      <c r="J3" s="28"/>
      <c r="K3" s="28"/>
      <c r="L3" s="175" t="s">
        <v>94</v>
      </c>
      <c r="N3" s="28"/>
      <c r="O3" s="5"/>
      <c r="P3" s="34"/>
      <c r="Q3" s="5"/>
      <c r="R3" s="28"/>
      <c r="S3" s="28"/>
      <c r="T3" s="35"/>
      <c r="U3" s="35"/>
      <c r="V3" s="35"/>
      <c r="W3" s="35"/>
      <c r="X3" s="35"/>
      <c r="Y3" s="5"/>
      <c r="Z3" s="5"/>
      <c r="AA3" s="31"/>
    </row>
    <row r="4" spans="1:27" s="64" customFormat="1" ht="15.9" customHeight="1">
      <c r="A4" s="8"/>
      <c r="B4" s="32"/>
      <c r="C4" s="12"/>
      <c r="D4" s="5"/>
      <c r="E4" s="14"/>
      <c r="F4" s="5"/>
      <c r="G4" s="14"/>
      <c r="H4" s="5"/>
      <c r="I4" s="5"/>
      <c r="J4" s="36"/>
      <c r="K4" s="5"/>
      <c r="L4" s="176"/>
      <c r="M4" s="28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66" t="s">
        <v>93</v>
      </c>
    </row>
    <row r="5" spans="1:27" s="64" customFormat="1" ht="15.9" customHeight="1">
      <c r="A5" s="8"/>
      <c r="B5" s="32"/>
      <c r="C5" s="12"/>
      <c r="D5" s="5"/>
      <c r="E5" s="14"/>
      <c r="F5" s="5"/>
      <c r="G5" s="14"/>
      <c r="H5" s="5"/>
      <c r="I5" s="5"/>
      <c r="J5" s="37"/>
      <c r="K5" s="5"/>
      <c r="L5" s="177" t="s">
        <v>75</v>
      </c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7"/>
    </row>
    <row r="6" spans="1:27" s="64" customFormat="1" ht="9.9" customHeight="1" thickBot="1">
      <c r="A6" s="38"/>
      <c r="B6" s="39"/>
      <c r="C6" s="40"/>
      <c r="D6" s="39"/>
      <c r="E6" s="39"/>
      <c r="F6" s="41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42"/>
    </row>
    <row r="7" spans="1:27" ht="17.399999999999999">
      <c r="A7" s="345" t="s">
        <v>65</v>
      </c>
      <c r="B7" s="329" t="s">
        <v>3</v>
      </c>
      <c r="C7" s="348" t="s">
        <v>4</v>
      </c>
      <c r="D7" s="351" t="s">
        <v>66</v>
      </c>
      <c r="E7" s="356" t="s">
        <v>1</v>
      </c>
      <c r="F7" s="356"/>
      <c r="G7" s="356"/>
      <c r="H7" s="356"/>
      <c r="I7" s="357"/>
      <c r="J7" s="140"/>
      <c r="K7" s="147"/>
      <c r="L7" s="147"/>
      <c r="M7" s="147"/>
      <c r="N7" s="147"/>
      <c r="O7" s="147"/>
      <c r="P7" s="147"/>
      <c r="Q7" s="147"/>
      <c r="R7" s="147"/>
      <c r="S7" s="44" t="s">
        <v>2</v>
      </c>
      <c r="T7" s="147"/>
      <c r="U7" s="147"/>
      <c r="V7" s="147"/>
      <c r="W7" s="147"/>
      <c r="X7" s="147"/>
      <c r="Y7" s="147"/>
      <c r="Z7" s="147"/>
      <c r="AA7" s="45"/>
    </row>
    <row r="8" spans="1:27" ht="17.399999999999999">
      <c r="A8" s="346"/>
      <c r="B8" s="330"/>
      <c r="C8" s="349"/>
      <c r="D8" s="352"/>
      <c r="E8" s="354" t="s">
        <v>35</v>
      </c>
      <c r="F8" s="358" t="s">
        <v>67</v>
      </c>
      <c r="G8" s="359"/>
      <c r="H8" s="359"/>
      <c r="I8" s="360"/>
      <c r="J8" s="46"/>
      <c r="K8" s="47"/>
      <c r="L8" s="47"/>
      <c r="M8" s="47"/>
      <c r="N8" s="47"/>
      <c r="O8" s="47"/>
      <c r="P8" s="47"/>
      <c r="Q8" s="47"/>
      <c r="R8" s="47"/>
      <c r="S8" s="48" t="s">
        <v>68</v>
      </c>
      <c r="T8" s="47"/>
      <c r="U8" s="47"/>
      <c r="V8" s="47"/>
      <c r="W8" s="47"/>
      <c r="X8" s="47"/>
      <c r="Y8" s="47"/>
      <c r="Z8" s="47"/>
      <c r="AA8" s="49"/>
    </row>
    <row r="9" spans="1:27" ht="30" customHeight="1">
      <c r="A9" s="346"/>
      <c r="B9" s="330"/>
      <c r="C9" s="349"/>
      <c r="D9" s="352"/>
      <c r="E9" s="354"/>
      <c r="F9" s="309" t="s">
        <v>69</v>
      </c>
      <c r="G9" s="311" t="s">
        <v>70</v>
      </c>
      <c r="H9" s="311" t="s">
        <v>71</v>
      </c>
      <c r="I9" s="361" t="s">
        <v>72</v>
      </c>
      <c r="J9" s="342" t="s">
        <v>73</v>
      </c>
      <c r="K9" s="367" t="s">
        <v>5</v>
      </c>
      <c r="L9" s="296" t="s">
        <v>6</v>
      </c>
      <c r="M9" s="297"/>
      <c r="N9" s="297"/>
      <c r="O9" s="341"/>
      <c r="P9" s="342" t="s">
        <v>73</v>
      </c>
      <c r="Q9" s="332" t="s">
        <v>5</v>
      </c>
      <c r="R9" s="291" t="s">
        <v>7</v>
      </c>
      <c r="S9" s="292"/>
      <c r="T9" s="292"/>
      <c r="U9" s="344"/>
      <c r="V9" s="342" t="s">
        <v>73</v>
      </c>
      <c r="W9" s="332" t="s">
        <v>5</v>
      </c>
      <c r="X9" s="296" t="s">
        <v>8</v>
      </c>
      <c r="Y9" s="297"/>
      <c r="Z9" s="297"/>
      <c r="AA9" s="298"/>
    </row>
    <row r="10" spans="1:27" ht="20.100000000000001" customHeight="1">
      <c r="A10" s="346"/>
      <c r="B10" s="330"/>
      <c r="C10" s="349"/>
      <c r="D10" s="352"/>
      <c r="E10" s="354"/>
      <c r="F10" s="309"/>
      <c r="G10" s="311"/>
      <c r="H10" s="311"/>
      <c r="I10" s="361"/>
      <c r="J10" s="343"/>
      <c r="K10" s="368"/>
      <c r="L10" s="334"/>
      <c r="M10" s="335"/>
      <c r="N10" s="335"/>
      <c r="O10" s="336"/>
      <c r="P10" s="343"/>
      <c r="Q10" s="333"/>
      <c r="R10" s="337"/>
      <c r="S10" s="338"/>
      <c r="T10" s="338"/>
      <c r="U10" s="339"/>
      <c r="V10" s="343"/>
      <c r="W10" s="333"/>
      <c r="X10" s="334"/>
      <c r="Y10" s="335"/>
      <c r="Z10" s="335"/>
      <c r="AA10" s="340"/>
    </row>
    <row r="11" spans="1:27" s="10" customFormat="1" ht="13.8" thickBot="1">
      <c r="A11" s="347"/>
      <c r="B11" s="331"/>
      <c r="C11" s="350"/>
      <c r="D11" s="353"/>
      <c r="E11" s="355"/>
      <c r="F11" s="310"/>
      <c r="G11" s="312"/>
      <c r="H11" s="312"/>
      <c r="I11" s="362"/>
      <c r="J11" s="50"/>
      <c r="K11" s="51"/>
      <c r="L11" s="52" t="s">
        <v>9</v>
      </c>
      <c r="M11" s="52" t="s">
        <v>10</v>
      </c>
      <c r="N11" s="52" t="s">
        <v>11</v>
      </c>
      <c r="O11" s="53" t="s">
        <v>12</v>
      </c>
      <c r="P11" s="54"/>
      <c r="Q11" s="55"/>
      <c r="R11" s="56" t="s">
        <v>9</v>
      </c>
      <c r="S11" s="56" t="s">
        <v>10</v>
      </c>
      <c r="T11" s="56" t="s">
        <v>11</v>
      </c>
      <c r="U11" s="57" t="s">
        <v>12</v>
      </c>
      <c r="V11" s="54"/>
      <c r="W11" s="55"/>
      <c r="X11" s="52" t="s">
        <v>9</v>
      </c>
      <c r="Y11" s="52" t="s">
        <v>10</v>
      </c>
      <c r="Z11" s="52" t="s">
        <v>11</v>
      </c>
      <c r="AA11" s="58" t="s">
        <v>12</v>
      </c>
    </row>
    <row r="12" spans="1:27" ht="24.9" customHeight="1">
      <c r="A12" s="59" t="s">
        <v>76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1"/>
      <c r="Q12" s="62"/>
      <c r="R12" s="61"/>
      <c r="S12" s="61"/>
      <c r="T12" s="61"/>
      <c r="U12" s="61"/>
      <c r="V12" s="61"/>
      <c r="W12" s="61"/>
      <c r="X12" s="61"/>
      <c r="Y12" s="61"/>
      <c r="Z12" s="61"/>
      <c r="AA12" s="63"/>
    </row>
    <row r="13" spans="1:27" s="87" customFormat="1" ht="20.100000000000001" customHeight="1">
      <c r="A13" s="67">
        <v>1</v>
      </c>
      <c r="B13" s="68" t="s">
        <v>14</v>
      </c>
      <c r="C13" s="69" t="s">
        <v>78</v>
      </c>
      <c r="D13" s="70">
        <f t="shared" ref="D13" si="0">COUNTA(K13,Q13,W13)</f>
        <v>0</v>
      </c>
      <c r="E13" s="71">
        <f t="shared" ref="E13" si="1">SUM(F13:I13)</f>
        <v>30</v>
      </c>
      <c r="F13" s="76">
        <f t="shared" ref="F13:I13" si="2">SUM(L13,R13,X13)</f>
        <v>15</v>
      </c>
      <c r="G13" s="76">
        <f t="shared" si="2"/>
        <v>15</v>
      </c>
      <c r="H13" s="72">
        <f t="shared" si="2"/>
        <v>0</v>
      </c>
      <c r="I13" s="73">
        <f t="shared" si="2"/>
        <v>0</v>
      </c>
      <c r="J13" s="74">
        <v>3</v>
      </c>
      <c r="K13" s="75"/>
      <c r="L13" s="77">
        <v>15</v>
      </c>
      <c r="M13" s="78">
        <v>15</v>
      </c>
      <c r="N13" s="78"/>
      <c r="O13" s="79"/>
      <c r="P13" s="80"/>
      <c r="Q13" s="81"/>
      <c r="R13" s="82"/>
      <c r="S13" s="83"/>
      <c r="T13" s="83"/>
      <c r="U13" s="84"/>
      <c r="V13" s="85"/>
      <c r="W13" s="81"/>
      <c r="X13" s="77"/>
      <c r="Y13" s="78"/>
      <c r="Z13" s="78"/>
      <c r="AA13" s="86"/>
    </row>
    <row r="14" spans="1:27" s="87" customFormat="1" ht="20.100000000000001" customHeight="1">
      <c r="A14" s="67">
        <v>2</v>
      </c>
      <c r="B14" s="68" t="s">
        <v>89</v>
      </c>
      <c r="C14" s="69" t="s">
        <v>79</v>
      </c>
      <c r="D14" s="70">
        <f t="shared" ref="D14" si="3">COUNTA(K14,Q14,W14)</f>
        <v>0</v>
      </c>
      <c r="E14" s="71">
        <f t="shared" ref="E14" si="4">SUM(F14:I14)</f>
        <v>30</v>
      </c>
      <c r="F14" s="76">
        <f t="shared" ref="F14" si="5">SUM(L14,R14,X14)</f>
        <v>15</v>
      </c>
      <c r="G14" s="76">
        <f t="shared" ref="G14" si="6">SUM(M14,S14,Y14)</f>
        <v>15</v>
      </c>
      <c r="H14" s="72">
        <f t="shared" ref="H14" si="7">SUM(N14,T14,Z14)</f>
        <v>0</v>
      </c>
      <c r="I14" s="73">
        <f t="shared" ref="I14" si="8">SUM(O14,U14,AA14)</f>
        <v>0</v>
      </c>
      <c r="J14" s="74">
        <v>4</v>
      </c>
      <c r="K14" s="75"/>
      <c r="L14" s="77">
        <v>15</v>
      </c>
      <c r="M14" s="78">
        <v>15</v>
      </c>
      <c r="N14" s="78"/>
      <c r="O14" s="79"/>
      <c r="P14" s="80"/>
      <c r="Q14" s="81"/>
      <c r="R14" s="82"/>
      <c r="S14" s="83"/>
      <c r="T14" s="83"/>
      <c r="U14" s="84"/>
      <c r="V14" s="85"/>
      <c r="W14" s="81"/>
      <c r="X14" s="77"/>
      <c r="Y14" s="78"/>
      <c r="Z14" s="78"/>
      <c r="AA14" s="86"/>
    </row>
    <row r="15" spans="1:27" s="87" customFormat="1" ht="20.100000000000001" customHeight="1">
      <c r="A15" s="67">
        <v>3</v>
      </c>
      <c r="B15" s="68" t="s">
        <v>16</v>
      </c>
      <c r="C15" s="69" t="s">
        <v>56</v>
      </c>
      <c r="D15" s="70">
        <f t="shared" ref="D15:D18" si="9">COUNTA(K15,Q15,W15)</f>
        <v>1</v>
      </c>
      <c r="E15" s="71">
        <f t="shared" ref="E15:E18" si="10">SUM(F15:I15)</f>
        <v>45</v>
      </c>
      <c r="F15" s="76">
        <f t="shared" ref="F15:F18" si="11">SUM(L15,R15,X15)</f>
        <v>30</v>
      </c>
      <c r="G15" s="76">
        <f t="shared" ref="G15:G18" si="12">SUM(M15,S15,Y15)</f>
        <v>0</v>
      </c>
      <c r="H15" s="72">
        <f t="shared" ref="H15:H18" si="13">SUM(N15,T15,Z15)</f>
        <v>15</v>
      </c>
      <c r="I15" s="73">
        <f t="shared" ref="I15:I18" si="14">SUM(O15,U15,AA15)</f>
        <v>0</v>
      </c>
      <c r="J15" s="74"/>
      <c r="K15" s="75"/>
      <c r="L15" s="77"/>
      <c r="M15" s="78"/>
      <c r="N15" s="78"/>
      <c r="O15" s="79"/>
      <c r="P15" s="80">
        <v>3</v>
      </c>
      <c r="Q15" s="81" t="s">
        <v>5</v>
      </c>
      <c r="R15" s="82">
        <v>30</v>
      </c>
      <c r="S15" s="83"/>
      <c r="T15" s="83">
        <v>15</v>
      </c>
      <c r="U15" s="84"/>
      <c r="V15" s="85"/>
      <c r="W15" s="81"/>
      <c r="X15" s="77"/>
      <c r="Y15" s="78"/>
      <c r="Z15" s="78"/>
      <c r="AA15" s="86"/>
    </row>
    <row r="16" spans="1:27" s="87" customFormat="1" ht="20.100000000000001" customHeight="1">
      <c r="A16" s="67">
        <v>4</v>
      </c>
      <c r="B16" s="68" t="s">
        <v>100</v>
      </c>
      <c r="C16" s="69" t="s">
        <v>57</v>
      </c>
      <c r="D16" s="70">
        <f t="shared" si="9"/>
        <v>0</v>
      </c>
      <c r="E16" s="71">
        <f t="shared" si="10"/>
        <v>30</v>
      </c>
      <c r="F16" s="76">
        <f t="shared" si="11"/>
        <v>15</v>
      </c>
      <c r="G16" s="76">
        <f t="shared" si="12"/>
        <v>15</v>
      </c>
      <c r="H16" s="72">
        <f t="shared" si="13"/>
        <v>0</v>
      </c>
      <c r="I16" s="73">
        <f t="shared" si="14"/>
        <v>0</v>
      </c>
      <c r="J16" s="74"/>
      <c r="K16" s="75"/>
      <c r="L16" s="77"/>
      <c r="M16" s="78"/>
      <c r="N16" s="78"/>
      <c r="O16" s="79"/>
      <c r="P16" s="80">
        <v>2</v>
      </c>
      <c r="Q16" s="81"/>
      <c r="R16" s="82">
        <v>15</v>
      </c>
      <c r="S16" s="83">
        <v>15</v>
      </c>
      <c r="T16" s="83"/>
      <c r="U16" s="84"/>
      <c r="V16" s="85"/>
      <c r="W16" s="81"/>
      <c r="X16" s="77"/>
      <c r="Y16" s="78"/>
      <c r="Z16" s="78"/>
      <c r="AA16" s="86"/>
    </row>
    <row r="17" spans="1:27" s="87" customFormat="1" ht="20.100000000000001" customHeight="1">
      <c r="A17" s="67">
        <v>5</v>
      </c>
      <c r="B17" s="68" t="s">
        <v>20</v>
      </c>
      <c r="C17" s="69" t="s">
        <v>56</v>
      </c>
      <c r="D17" s="70">
        <f t="shared" si="9"/>
        <v>0</v>
      </c>
      <c r="E17" s="71">
        <f t="shared" si="10"/>
        <v>30</v>
      </c>
      <c r="F17" s="76">
        <f t="shared" si="11"/>
        <v>15</v>
      </c>
      <c r="G17" s="76">
        <f t="shared" si="12"/>
        <v>15</v>
      </c>
      <c r="H17" s="72">
        <f t="shared" si="13"/>
        <v>0</v>
      </c>
      <c r="I17" s="73">
        <f t="shared" si="14"/>
        <v>0</v>
      </c>
      <c r="J17" s="74"/>
      <c r="K17" s="75"/>
      <c r="L17" s="77"/>
      <c r="M17" s="78"/>
      <c r="N17" s="78"/>
      <c r="O17" s="79"/>
      <c r="P17" s="80">
        <v>2</v>
      </c>
      <c r="Q17" s="81"/>
      <c r="R17" s="82">
        <v>15</v>
      </c>
      <c r="S17" s="83">
        <v>15</v>
      </c>
      <c r="T17" s="83"/>
      <c r="U17" s="84"/>
      <c r="V17" s="85"/>
      <c r="W17" s="81"/>
      <c r="X17" s="77"/>
      <c r="Y17" s="78"/>
      <c r="Z17" s="78"/>
      <c r="AA17" s="86"/>
    </row>
    <row r="18" spans="1:27" s="87" customFormat="1" ht="20.100000000000001" customHeight="1">
      <c r="A18" s="139">
        <v>6</v>
      </c>
      <c r="B18" s="68" t="s">
        <v>21</v>
      </c>
      <c r="C18" s="69" t="s">
        <v>56</v>
      </c>
      <c r="D18" s="70">
        <f t="shared" si="9"/>
        <v>0</v>
      </c>
      <c r="E18" s="71">
        <f t="shared" si="10"/>
        <v>30</v>
      </c>
      <c r="F18" s="76">
        <f t="shared" si="11"/>
        <v>15</v>
      </c>
      <c r="G18" s="76">
        <f t="shared" si="12"/>
        <v>15</v>
      </c>
      <c r="H18" s="72">
        <f t="shared" si="13"/>
        <v>0</v>
      </c>
      <c r="I18" s="73">
        <f t="shared" si="14"/>
        <v>0</v>
      </c>
      <c r="J18" s="74">
        <v>3</v>
      </c>
      <c r="K18" s="75"/>
      <c r="L18" s="77">
        <v>15</v>
      </c>
      <c r="M18" s="78">
        <v>15</v>
      </c>
      <c r="N18" s="78"/>
      <c r="O18" s="79"/>
      <c r="P18" s="80"/>
      <c r="Q18" s="81"/>
      <c r="R18" s="82"/>
      <c r="S18" s="83"/>
      <c r="T18" s="83"/>
      <c r="U18" s="84"/>
      <c r="V18" s="85"/>
      <c r="W18" s="81"/>
      <c r="X18" s="77"/>
      <c r="Y18" s="78"/>
      <c r="Z18" s="78"/>
      <c r="AA18" s="86"/>
    </row>
    <row r="19" spans="1:27" s="10" customFormat="1" ht="20.100000000000001" customHeight="1" thickBot="1">
      <c r="A19" s="138"/>
      <c r="B19" s="88" t="s">
        <v>77</v>
      </c>
      <c r="C19" s="89"/>
      <c r="D19" s="90">
        <f>SUM(D13:D18)</f>
        <v>1</v>
      </c>
      <c r="E19" s="91">
        <f>SUM(E13:E18)</f>
        <v>195</v>
      </c>
      <c r="F19" s="92">
        <f>SUM(F13:F18)</f>
        <v>105</v>
      </c>
      <c r="G19" s="92">
        <f t="shared" ref="G19:I19" si="15">SUM(G13:G18)</f>
        <v>75</v>
      </c>
      <c r="H19" s="92">
        <f t="shared" si="15"/>
        <v>15</v>
      </c>
      <c r="I19" s="93">
        <f t="shared" si="15"/>
        <v>0</v>
      </c>
      <c r="J19" s="94">
        <f>SUM(J13:J18)</f>
        <v>10</v>
      </c>
      <c r="K19" s="95">
        <f>COUNTA(K13:K18)</f>
        <v>0</v>
      </c>
      <c r="L19" s="96">
        <f>SUM(L13:L18)</f>
        <v>45</v>
      </c>
      <c r="M19" s="96">
        <f t="shared" ref="M19:AA19" si="16">SUM(M12:M18)</f>
        <v>45</v>
      </c>
      <c r="N19" s="96">
        <f t="shared" si="16"/>
        <v>0</v>
      </c>
      <c r="O19" s="96">
        <f t="shared" si="16"/>
        <v>0</v>
      </c>
      <c r="P19" s="97">
        <f t="shared" ref="P19" si="17">SUM(P13:P18)</f>
        <v>7</v>
      </c>
      <c r="Q19" s="95">
        <f t="shared" ref="Q19" si="18">COUNTA(Q13:Q18)</f>
        <v>1</v>
      </c>
      <c r="R19" s="98">
        <f t="shared" ref="R19" si="19">SUM(R13:R18)</f>
        <v>60</v>
      </c>
      <c r="S19" s="99">
        <f t="shared" si="16"/>
        <v>30</v>
      </c>
      <c r="T19" s="99">
        <f t="shared" si="16"/>
        <v>15</v>
      </c>
      <c r="U19" s="100">
        <f t="shared" si="16"/>
        <v>0</v>
      </c>
      <c r="V19" s="101">
        <f t="shared" ref="V19" si="20">SUM(V13:V18)</f>
        <v>0</v>
      </c>
      <c r="W19" s="95">
        <f t="shared" ref="W19" si="21">COUNTA(W13:W18)</f>
        <v>0</v>
      </c>
      <c r="X19" s="102">
        <f t="shared" ref="X19" si="22">SUM(X13:X18)</f>
        <v>0</v>
      </c>
      <c r="Y19" s="103">
        <f t="shared" si="16"/>
        <v>0</v>
      </c>
      <c r="Z19" s="103">
        <f t="shared" si="16"/>
        <v>0</v>
      </c>
      <c r="AA19" s="104">
        <f t="shared" si="16"/>
        <v>0</v>
      </c>
    </row>
    <row r="20" spans="1:27" ht="24.9" customHeight="1">
      <c r="A20" s="59" t="s">
        <v>95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1"/>
      <c r="Q20" s="62"/>
      <c r="R20" s="61"/>
      <c r="S20" s="61"/>
      <c r="T20" s="61"/>
      <c r="U20" s="61"/>
      <c r="V20" s="61"/>
      <c r="W20" s="61"/>
      <c r="X20" s="61"/>
      <c r="Y20" s="61"/>
      <c r="Z20" s="61"/>
      <c r="AA20" s="63"/>
    </row>
    <row r="21" spans="1:27" s="87" customFormat="1" ht="20.100000000000001" customHeight="1">
      <c r="A21" s="67">
        <v>1</v>
      </c>
      <c r="B21" s="68" t="s">
        <v>23</v>
      </c>
      <c r="C21" s="69" t="s">
        <v>56</v>
      </c>
      <c r="D21" s="148">
        <f t="shared" ref="D21:D32" si="23">COUNTA(K21,Q21,W21)</f>
        <v>1</v>
      </c>
      <c r="E21" s="71">
        <f t="shared" ref="E21:E32" si="24">SUM(F21:I21)</f>
        <v>30</v>
      </c>
      <c r="F21" s="76">
        <f t="shared" ref="F21:F32" si="25">SUM(L21,R21,X21)</f>
        <v>15</v>
      </c>
      <c r="G21" s="76">
        <f t="shared" ref="G21:G32" si="26">SUM(M21,S21,Y21)</f>
        <v>0</v>
      </c>
      <c r="H21" s="72">
        <f t="shared" ref="H21:H32" si="27">SUM(N21,T21,Z21)</f>
        <v>15</v>
      </c>
      <c r="I21" s="73">
        <f t="shared" ref="I21:I32" si="28">SUM(O21,U21,AA21)</f>
        <v>0</v>
      </c>
      <c r="J21" s="74">
        <v>3</v>
      </c>
      <c r="K21" s="75" t="s">
        <v>5</v>
      </c>
      <c r="L21" s="77">
        <v>15</v>
      </c>
      <c r="M21" s="78"/>
      <c r="N21" s="78">
        <v>15</v>
      </c>
      <c r="O21" s="79"/>
      <c r="P21" s="80"/>
      <c r="Q21" s="81"/>
      <c r="R21" s="82"/>
      <c r="S21" s="83"/>
      <c r="T21" s="83"/>
      <c r="U21" s="84"/>
      <c r="V21" s="85"/>
      <c r="W21" s="81"/>
      <c r="X21" s="77"/>
      <c r="Y21" s="78"/>
      <c r="Z21" s="78"/>
      <c r="AA21" s="86"/>
    </row>
    <row r="22" spans="1:27" s="87" customFormat="1" ht="20.100000000000001" customHeight="1">
      <c r="A22" s="67">
        <v>2</v>
      </c>
      <c r="B22" s="68" t="s">
        <v>24</v>
      </c>
      <c r="C22" s="69" t="s">
        <v>81</v>
      </c>
      <c r="D22" s="70">
        <f t="shared" si="23"/>
        <v>1</v>
      </c>
      <c r="E22" s="71">
        <f t="shared" si="24"/>
        <v>30</v>
      </c>
      <c r="F22" s="76">
        <f t="shared" si="25"/>
        <v>15</v>
      </c>
      <c r="G22" s="76">
        <f t="shared" si="26"/>
        <v>0</v>
      </c>
      <c r="H22" s="72">
        <f t="shared" si="27"/>
        <v>15</v>
      </c>
      <c r="I22" s="73">
        <f t="shared" si="28"/>
        <v>0</v>
      </c>
      <c r="J22" s="74">
        <v>3</v>
      </c>
      <c r="K22" s="75" t="s">
        <v>5</v>
      </c>
      <c r="L22" s="77">
        <v>15</v>
      </c>
      <c r="M22" s="78"/>
      <c r="N22" s="78">
        <v>15</v>
      </c>
      <c r="O22" s="79"/>
      <c r="P22" s="80"/>
      <c r="Q22" s="81"/>
      <c r="R22" s="82"/>
      <c r="S22" s="83"/>
      <c r="T22" s="83"/>
      <c r="U22" s="84"/>
      <c r="V22" s="85"/>
      <c r="W22" s="81"/>
      <c r="X22" s="77"/>
      <c r="Y22" s="78"/>
      <c r="Z22" s="78"/>
      <c r="AA22" s="86"/>
    </row>
    <row r="23" spans="1:27" s="87" customFormat="1" ht="20.100000000000001" customHeight="1">
      <c r="A23" s="67">
        <v>3</v>
      </c>
      <c r="B23" s="68" t="s">
        <v>25</v>
      </c>
      <c r="C23" s="69" t="s">
        <v>81</v>
      </c>
      <c r="D23" s="70">
        <f t="shared" si="23"/>
        <v>1</v>
      </c>
      <c r="E23" s="71">
        <f t="shared" si="24"/>
        <v>45</v>
      </c>
      <c r="F23" s="76">
        <f t="shared" si="25"/>
        <v>15</v>
      </c>
      <c r="G23" s="76">
        <f t="shared" si="26"/>
        <v>0</v>
      </c>
      <c r="H23" s="72">
        <f t="shared" si="27"/>
        <v>15</v>
      </c>
      <c r="I23" s="73">
        <f t="shared" si="28"/>
        <v>15</v>
      </c>
      <c r="J23" s="74"/>
      <c r="K23" s="75"/>
      <c r="L23" s="77"/>
      <c r="M23" s="78"/>
      <c r="N23" s="78"/>
      <c r="O23" s="79"/>
      <c r="P23" s="80">
        <v>2</v>
      </c>
      <c r="Q23" s="81" t="s">
        <v>5</v>
      </c>
      <c r="R23" s="82">
        <v>15</v>
      </c>
      <c r="S23" s="83"/>
      <c r="T23" s="83">
        <v>15</v>
      </c>
      <c r="U23" s="84">
        <v>15</v>
      </c>
      <c r="V23" s="85"/>
      <c r="W23" s="81"/>
      <c r="X23" s="77"/>
      <c r="Y23" s="78"/>
      <c r="Z23" s="78"/>
      <c r="AA23" s="86"/>
    </row>
    <row r="24" spans="1:27" s="87" customFormat="1" ht="20.100000000000001" customHeight="1">
      <c r="A24" s="67">
        <v>4</v>
      </c>
      <c r="B24" s="68" t="s">
        <v>31</v>
      </c>
      <c r="C24" s="69" t="s">
        <v>56</v>
      </c>
      <c r="D24" s="70">
        <f t="shared" si="23"/>
        <v>1</v>
      </c>
      <c r="E24" s="71">
        <f t="shared" si="24"/>
        <v>45</v>
      </c>
      <c r="F24" s="76">
        <f t="shared" si="25"/>
        <v>15</v>
      </c>
      <c r="G24" s="76">
        <f t="shared" si="26"/>
        <v>0</v>
      </c>
      <c r="H24" s="72">
        <f t="shared" si="27"/>
        <v>30</v>
      </c>
      <c r="I24" s="73">
        <f t="shared" si="28"/>
        <v>0</v>
      </c>
      <c r="J24" s="74">
        <v>4</v>
      </c>
      <c r="K24" s="75" t="s">
        <v>5</v>
      </c>
      <c r="L24" s="77">
        <v>15</v>
      </c>
      <c r="M24" s="78"/>
      <c r="N24" s="78">
        <v>30</v>
      </c>
      <c r="O24" s="79"/>
      <c r="P24" s="80"/>
      <c r="Q24" s="81"/>
      <c r="R24" s="82"/>
      <c r="S24" s="83"/>
      <c r="T24" s="83"/>
      <c r="U24" s="84"/>
      <c r="V24" s="85"/>
      <c r="W24" s="81"/>
      <c r="X24" s="77"/>
      <c r="Y24" s="78"/>
      <c r="Z24" s="78"/>
      <c r="AA24" s="86"/>
    </row>
    <row r="25" spans="1:27" s="87" customFormat="1" ht="20.100000000000001" customHeight="1">
      <c r="A25" s="67">
        <v>5</v>
      </c>
      <c r="B25" s="68" t="s">
        <v>59</v>
      </c>
      <c r="C25" s="69" t="s">
        <v>56</v>
      </c>
      <c r="D25" s="70">
        <f t="shared" si="23"/>
        <v>0</v>
      </c>
      <c r="E25" s="71">
        <f t="shared" si="24"/>
        <v>30</v>
      </c>
      <c r="F25" s="76">
        <f t="shared" si="25"/>
        <v>15</v>
      </c>
      <c r="G25" s="76">
        <f t="shared" si="26"/>
        <v>0</v>
      </c>
      <c r="H25" s="72">
        <f t="shared" si="27"/>
        <v>0</v>
      </c>
      <c r="I25" s="73">
        <f t="shared" si="28"/>
        <v>15</v>
      </c>
      <c r="J25" s="74">
        <v>2</v>
      </c>
      <c r="K25" s="75"/>
      <c r="L25" s="77">
        <v>15</v>
      </c>
      <c r="M25" s="78"/>
      <c r="N25" s="78"/>
      <c r="O25" s="79">
        <v>15</v>
      </c>
      <c r="P25" s="80"/>
      <c r="Q25" s="81"/>
      <c r="R25" s="82"/>
      <c r="S25" s="83"/>
      <c r="T25" s="83"/>
      <c r="U25" s="84"/>
      <c r="V25" s="85"/>
      <c r="W25" s="81"/>
      <c r="X25" s="77"/>
      <c r="Y25" s="78"/>
      <c r="Z25" s="78"/>
      <c r="AA25" s="86"/>
    </row>
    <row r="26" spans="1:27" s="87" customFormat="1" ht="20.100000000000001" customHeight="1">
      <c r="A26" s="67">
        <v>6</v>
      </c>
      <c r="B26" s="68" t="s">
        <v>60</v>
      </c>
      <c r="C26" s="69" t="s">
        <v>57</v>
      </c>
      <c r="D26" s="70">
        <f t="shared" si="23"/>
        <v>1</v>
      </c>
      <c r="E26" s="71">
        <f t="shared" si="24"/>
        <v>30</v>
      </c>
      <c r="F26" s="76">
        <f t="shared" si="25"/>
        <v>15</v>
      </c>
      <c r="G26" s="76">
        <f t="shared" si="26"/>
        <v>0</v>
      </c>
      <c r="H26" s="72">
        <f t="shared" si="27"/>
        <v>0</v>
      </c>
      <c r="I26" s="73">
        <f t="shared" si="28"/>
        <v>15</v>
      </c>
      <c r="J26" s="74">
        <v>2</v>
      </c>
      <c r="K26" s="75" t="s">
        <v>5</v>
      </c>
      <c r="L26" s="77">
        <v>15</v>
      </c>
      <c r="M26" s="78"/>
      <c r="N26" s="78"/>
      <c r="O26" s="79">
        <v>15</v>
      </c>
      <c r="P26" s="80"/>
      <c r="Q26" s="81"/>
      <c r="R26" s="82"/>
      <c r="S26" s="83"/>
      <c r="T26" s="83"/>
      <c r="U26" s="84"/>
      <c r="V26" s="85"/>
      <c r="W26" s="81"/>
      <c r="X26" s="77"/>
      <c r="Y26" s="78"/>
      <c r="Z26" s="78"/>
      <c r="AA26" s="86"/>
    </row>
    <row r="27" spans="1:27" s="87" customFormat="1" ht="20.100000000000001" customHeight="1">
      <c r="A27" s="67">
        <v>7</v>
      </c>
      <c r="B27" s="68" t="s">
        <v>30</v>
      </c>
      <c r="C27" s="69" t="s">
        <v>56</v>
      </c>
      <c r="D27" s="70">
        <f t="shared" si="23"/>
        <v>0</v>
      </c>
      <c r="E27" s="71">
        <f t="shared" si="24"/>
        <v>45</v>
      </c>
      <c r="F27" s="76">
        <f t="shared" si="25"/>
        <v>15</v>
      </c>
      <c r="G27" s="76">
        <f t="shared" si="26"/>
        <v>0</v>
      </c>
      <c r="H27" s="72">
        <f t="shared" si="27"/>
        <v>15</v>
      </c>
      <c r="I27" s="73">
        <f t="shared" si="28"/>
        <v>15</v>
      </c>
      <c r="J27" s="74"/>
      <c r="K27" s="75"/>
      <c r="L27" s="77"/>
      <c r="M27" s="78"/>
      <c r="N27" s="78"/>
      <c r="O27" s="79"/>
      <c r="P27" s="80">
        <v>2</v>
      </c>
      <c r="Q27" s="81"/>
      <c r="R27" s="82">
        <v>15</v>
      </c>
      <c r="S27" s="83"/>
      <c r="T27" s="83">
        <v>15</v>
      </c>
      <c r="U27" s="84">
        <v>15</v>
      </c>
      <c r="V27" s="85"/>
      <c r="W27" s="81"/>
      <c r="X27" s="77"/>
      <c r="Y27" s="78"/>
      <c r="Z27" s="78"/>
      <c r="AA27" s="86"/>
    </row>
    <row r="28" spans="1:27" s="87" customFormat="1" ht="20.100000000000001" customHeight="1">
      <c r="A28" s="67">
        <v>8</v>
      </c>
      <c r="B28" s="68" t="s">
        <v>22</v>
      </c>
      <c r="C28" s="69" t="s">
        <v>57</v>
      </c>
      <c r="D28" s="70">
        <f t="shared" si="23"/>
        <v>0</v>
      </c>
      <c r="E28" s="71">
        <f t="shared" si="24"/>
        <v>30</v>
      </c>
      <c r="F28" s="76">
        <f t="shared" si="25"/>
        <v>15</v>
      </c>
      <c r="G28" s="76">
        <f t="shared" si="26"/>
        <v>0</v>
      </c>
      <c r="H28" s="72">
        <f t="shared" si="27"/>
        <v>15</v>
      </c>
      <c r="I28" s="73">
        <f t="shared" si="28"/>
        <v>0</v>
      </c>
      <c r="J28" s="74">
        <v>2</v>
      </c>
      <c r="K28" s="75"/>
      <c r="L28" s="77">
        <v>15</v>
      </c>
      <c r="M28" s="78"/>
      <c r="N28" s="78">
        <v>15</v>
      </c>
      <c r="O28" s="79"/>
      <c r="P28" s="80"/>
      <c r="Q28" s="81"/>
      <c r="R28" s="82"/>
      <c r="S28" s="83"/>
      <c r="T28" s="83"/>
      <c r="U28" s="84"/>
      <c r="V28" s="85"/>
      <c r="W28" s="81"/>
      <c r="X28" s="77"/>
      <c r="Y28" s="78"/>
      <c r="Z28" s="78"/>
      <c r="AA28" s="86"/>
    </row>
    <row r="29" spans="1:27" s="87" customFormat="1" ht="20.100000000000001" customHeight="1">
      <c r="A29" s="67">
        <v>9</v>
      </c>
      <c r="B29" s="68" t="s">
        <v>29</v>
      </c>
      <c r="C29" s="69" t="s">
        <v>81</v>
      </c>
      <c r="D29" s="70">
        <f t="shared" si="23"/>
        <v>0</v>
      </c>
      <c r="E29" s="71">
        <f t="shared" si="24"/>
        <v>30</v>
      </c>
      <c r="F29" s="76">
        <f t="shared" si="25"/>
        <v>15</v>
      </c>
      <c r="G29" s="76">
        <f t="shared" si="26"/>
        <v>0</v>
      </c>
      <c r="H29" s="72">
        <f t="shared" si="27"/>
        <v>15</v>
      </c>
      <c r="I29" s="73">
        <f t="shared" si="28"/>
        <v>0</v>
      </c>
      <c r="J29" s="74"/>
      <c r="K29" s="75"/>
      <c r="L29" s="77"/>
      <c r="M29" s="78"/>
      <c r="N29" s="78"/>
      <c r="O29" s="79"/>
      <c r="P29" s="80">
        <v>2</v>
      </c>
      <c r="Q29" s="81"/>
      <c r="R29" s="82">
        <v>15</v>
      </c>
      <c r="S29" s="83"/>
      <c r="T29" s="83">
        <v>15</v>
      </c>
      <c r="U29" s="84"/>
      <c r="V29" s="85"/>
      <c r="W29" s="81"/>
      <c r="X29" s="77"/>
      <c r="Y29" s="78"/>
      <c r="Z29" s="78"/>
      <c r="AA29" s="86"/>
    </row>
    <row r="30" spans="1:27" s="87" customFormat="1" ht="20.100000000000001" customHeight="1">
      <c r="A30" s="67">
        <v>10</v>
      </c>
      <c r="B30" s="68" t="s">
        <v>32</v>
      </c>
      <c r="C30" s="69" t="s">
        <v>56</v>
      </c>
      <c r="D30" s="70">
        <f t="shared" si="23"/>
        <v>0</v>
      </c>
      <c r="E30" s="71">
        <f t="shared" si="24"/>
        <v>30</v>
      </c>
      <c r="F30" s="76">
        <f t="shared" si="25"/>
        <v>15</v>
      </c>
      <c r="G30" s="76">
        <f t="shared" si="26"/>
        <v>0</v>
      </c>
      <c r="H30" s="72">
        <f t="shared" si="27"/>
        <v>15</v>
      </c>
      <c r="I30" s="73">
        <f t="shared" si="28"/>
        <v>0</v>
      </c>
      <c r="J30" s="74">
        <v>2</v>
      </c>
      <c r="K30" s="75"/>
      <c r="L30" s="77">
        <v>15</v>
      </c>
      <c r="M30" s="78"/>
      <c r="N30" s="78">
        <v>15</v>
      </c>
      <c r="O30" s="79"/>
      <c r="P30" s="80"/>
      <c r="Q30" s="81"/>
      <c r="R30" s="82"/>
      <c r="S30" s="83"/>
      <c r="T30" s="83"/>
      <c r="U30" s="84"/>
      <c r="V30" s="85"/>
      <c r="W30" s="81"/>
      <c r="X30" s="77"/>
      <c r="Y30" s="78"/>
      <c r="Z30" s="78"/>
      <c r="AA30" s="86"/>
    </row>
    <row r="31" spans="1:27" s="87" customFormat="1" ht="20.100000000000001" customHeight="1">
      <c r="A31" s="67">
        <v>11</v>
      </c>
      <c r="B31" s="68" t="s">
        <v>27</v>
      </c>
      <c r="C31" s="69" t="s">
        <v>81</v>
      </c>
      <c r="D31" s="70">
        <f t="shared" si="23"/>
        <v>0</v>
      </c>
      <c r="E31" s="71">
        <f t="shared" si="24"/>
        <v>30</v>
      </c>
      <c r="F31" s="76">
        <f t="shared" si="25"/>
        <v>15</v>
      </c>
      <c r="G31" s="76">
        <f t="shared" si="26"/>
        <v>0</v>
      </c>
      <c r="H31" s="72">
        <f t="shared" si="27"/>
        <v>15</v>
      </c>
      <c r="I31" s="73">
        <f t="shared" si="28"/>
        <v>0</v>
      </c>
      <c r="J31" s="74"/>
      <c r="K31" s="75"/>
      <c r="L31" s="77"/>
      <c r="M31" s="78"/>
      <c r="N31" s="78"/>
      <c r="O31" s="79"/>
      <c r="P31" s="80"/>
      <c r="Q31" s="81"/>
      <c r="R31" s="82"/>
      <c r="S31" s="83"/>
      <c r="T31" s="83"/>
      <c r="U31" s="84"/>
      <c r="V31" s="85">
        <v>2</v>
      </c>
      <c r="W31" s="81"/>
      <c r="X31" s="77">
        <v>15</v>
      </c>
      <c r="Y31" s="78"/>
      <c r="Z31" s="78">
        <v>15</v>
      </c>
      <c r="AA31" s="86"/>
    </row>
    <row r="32" spans="1:27" s="87" customFormat="1" ht="20.100000000000001" customHeight="1">
      <c r="A32" s="67">
        <v>12</v>
      </c>
      <c r="B32" s="68" t="s">
        <v>28</v>
      </c>
      <c r="C32" s="69" t="s">
        <v>56</v>
      </c>
      <c r="D32" s="70">
        <f t="shared" si="23"/>
        <v>0</v>
      </c>
      <c r="E32" s="71">
        <f t="shared" si="24"/>
        <v>15</v>
      </c>
      <c r="F32" s="76">
        <f t="shared" si="25"/>
        <v>15</v>
      </c>
      <c r="G32" s="76">
        <f t="shared" si="26"/>
        <v>0</v>
      </c>
      <c r="H32" s="72">
        <f t="shared" si="27"/>
        <v>0</v>
      </c>
      <c r="I32" s="73">
        <f t="shared" si="28"/>
        <v>0</v>
      </c>
      <c r="J32" s="74"/>
      <c r="K32" s="75"/>
      <c r="L32" s="77"/>
      <c r="M32" s="78"/>
      <c r="N32" s="78"/>
      <c r="O32" s="79"/>
      <c r="P32" s="80"/>
      <c r="Q32" s="81"/>
      <c r="R32" s="82"/>
      <c r="S32" s="83"/>
      <c r="T32" s="83"/>
      <c r="U32" s="84"/>
      <c r="V32" s="85">
        <v>1</v>
      </c>
      <c r="W32" s="81"/>
      <c r="X32" s="77">
        <v>15</v>
      </c>
      <c r="Y32" s="78"/>
      <c r="Z32" s="78"/>
      <c r="AA32" s="86"/>
    </row>
    <row r="33" spans="1:27" s="10" customFormat="1" ht="20.100000000000001" customHeight="1">
      <c r="A33" s="172"/>
      <c r="B33" s="156" t="s">
        <v>80</v>
      </c>
      <c r="C33" s="157"/>
      <c r="D33" s="158">
        <f>SUM(D21:D32)</f>
        <v>5</v>
      </c>
      <c r="E33" s="159">
        <f t="shared" ref="E33:I33" si="29">SUM(E21:E32)</f>
        <v>390</v>
      </c>
      <c r="F33" s="160">
        <f t="shared" si="29"/>
        <v>180</v>
      </c>
      <c r="G33" s="160">
        <f t="shared" si="29"/>
        <v>0</v>
      </c>
      <c r="H33" s="160">
        <f t="shared" si="29"/>
        <v>150</v>
      </c>
      <c r="I33" s="161">
        <f t="shared" si="29"/>
        <v>60</v>
      </c>
      <c r="J33" s="162">
        <f>SUM(J21:J32)</f>
        <v>18</v>
      </c>
      <c r="K33" s="163">
        <f>COUNTA(K21:K32)</f>
        <v>4</v>
      </c>
      <c r="L33" s="164">
        <f>SUM(L21:L32)</f>
        <v>105</v>
      </c>
      <c r="M33" s="164">
        <f t="shared" ref="M33:P33" si="30">SUM(M21:M32)</f>
        <v>0</v>
      </c>
      <c r="N33" s="164">
        <f t="shared" si="30"/>
        <v>90</v>
      </c>
      <c r="O33" s="164">
        <f t="shared" si="30"/>
        <v>30</v>
      </c>
      <c r="P33" s="165">
        <f t="shared" si="30"/>
        <v>6</v>
      </c>
      <c r="Q33" s="163">
        <f t="shared" ref="Q33" si="31">COUNTA(Q21:Q32)</f>
        <v>1</v>
      </c>
      <c r="R33" s="166">
        <f t="shared" ref="R33" si="32">SUM(R21:R32)</f>
        <v>45</v>
      </c>
      <c r="S33" s="167">
        <f t="shared" ref="S33" si="33">SUM(S21:S32)</f>
        <v>0</v>
      </c>
      <c r="T33" s="167">
        <f t="shared" ref="T33" si="34">SUM(T21:T32)</f>
        <v>45</v>
      </c>
      <c r="U33" s="168">
        <f t="shared" ref="U33:V33" si="35">SUM(U21:U32)</f>
        <v>30</v>
      </c>
      <c r="V33" s="165">
        <f t="shared" si="35"/>
        <v>3</v>
      </c>
      <c r="W33" s="163">
        <f t="shared" ref="W33" si="36">COUNTA(W21:W32)</f>
        <v>0</v>
      </c>
      <c r="X33" s="169">
        <f t="shared" ref="X33" si="37">SUM(X21:X32)</f>
        <v>30</v>
      </c>
      <c r="Y33" s="170">
        <f t="shared" ref="Y33" si="38">SUM(Y21:Y32)</f>
        <v>0</v>
      </c>
      <c r="Z33" s="170">
        <f t="shared" ref="Z33" si="39">SUM(Z21:Z32)</f>
        <v>15</v>
      </c>
      <c r="AA33" s="171">
        <f t="shared" ref="AA33" si="40">SUM(AA21:AA32)</f>
        <v>0</v>
      </c>
    </row>
    <row r="34" spans="1:27" s="110" customFormat="1" ht="9.9" customHeight="1">
      <c r="A34" s="106"/>
      <c r="B34" s="107"/>
      <c r="C34" s="108"/>
      <c r="D34" s="105"/>
      <c r="E34" s="105"/>
      <c r="F34" s="105"/>
      <c r="G34" s="105"/>
      <c r="H34" s="105"/>
      <c r="I34" s="105"/>
      <c r="J34" s="108"/>
      <c r="K34" s="108"/>
      <c r="L34" s="109"/>
      <c r="M34" s="109"/>
      <c r="N34" s="109"/>
      <c r="O34" s="109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41"/>
    </row>
    <row r="35" spans="1:27" ht="15" customHeight="1">
      <c r="A35" s="363" t="s">
        <v>82</v>
      </c>
      <c r="B35" s="364"/>
      <c r="C35" s="111"/>
      <c r="D35" s="112"/>
      <c r="E35" s="113"/>
      <c r="F35" s="114" t="s">
        <v>9</v>
      </c>
      <c r="G35" s="114" t="s">
        <v>10</v>
      </c>
      <c r="H35" s="114" t="s">
        <v>11</v>
      </c>
      <c r="I35" s="115" t="s">
        <v>12</v>
      </c>
      <c r="J35" s="112"/>
      <c r="K35" s="113"/>
      <c r="L35" s="114" t="s">
        <v>9</v>
      </c>
      <c r="M35" s="114" t="s">
        <v>10</v>
      </c>
      <c r="N35" s="114" t="s">
        <v>11</v>
      </c>
      <c r="O35" s="115" t="s">
        <v>12</v>
      </c>
      <c r="P35" s="116"/>
      <c r="Q35" s="113"/>
      <c r="R35" s="114" t="s">
        <v>9</v>
      </c>
      <c r="S35" s="114" t="s">
        <v>10</v>
      </c>
      <c r="T35" s="114" t="s">
        <v>11</v>
      </c>
      <c r="U35" s="115" t="s">
        <v>12</v>
      </c>
      <c r="V35" s="112"/>
      <c r="W35" s="113"/>
      <c r="X35" s="114" t="s">
        <v>9</v>
      </c>
      <c r="Y35" s="114" t="s">
        <v>10</v>
      </c>
      <c r="Z35" s="114" t="s">
        <v>11</v>
      </c>
      <c r="AA35" s="117" t="s">
        <v>12</v>
      </c>
    </row>
    <row r="36" spans="1:27" ht="45" customHeight="1" thickBot="1">
      <c r="A36" s="365"/>
      <c r="B36" s="366"/>
      <c r="C36" s="118"/>
      <c r="D36" s="119">
        <f t="shared" ref="D36:I36" si="41">D33+D19</f>
        <v>6</v>
      </c>
      <c r="E36" s="120">
        <f t="shared" si="41"/>
        <v>585</v>
      </c>
      <c r="F36" s="121">
        <f t="shared" si="41"/>
        <v>285</v>
      </c>
      <c r="G36" s="121">
        <f t="shared" si="41"/>
        <v>75</v>
      </c>
      <c r="H36" s="121">
        <f t="shared" si="41"/>
        <v>165</v>
      </c>
      <c r="I36" s="122">
        <f t="shared" si="41"/>
        <v>60</v>
      </c>
      <c r="J36" s="152" t="str">
        <f t="shared" ref="J36:AA36" si="42">TEXT(J33+J19,0)</f>
        <v>28</v>
      </c>
      <c r="K36" s="124" t="str">
        <f t="shared" si="42"/>
        <v>4</v>
      </c>
      <c r="L36" s="121" t="str">
        <f t="shared" si="42"/>
        <v>150</v>
      </c>
      <c r="M36" s="121" t="str">
        <f t="shared" si="42"/>
        <v>45</v>
      </c>
      <c r="N36" s="121" t="str">
        <f t="shared" si="42"/>
        <v>90</v>
      </c>
      <c r="O36" s="122" t="str">
        <f t="shared" si="42"/>
        <v>30</v>
      </c>
      <c r="P36" s="125" t="str">
        <f t="shared" si="42"/>
        <v>13</v>
      </c>
      <c r="Q36" s="124" t="str">
        <f t="shared" si="42"/>
        <v>2</v>
      </c>
      <c r="R36" s="121" t="str">
        <f t="shared" si="42"/>
        <v>105</v>
      </c>
      <c r="S36" s="121" t="str">
        <f t="shared" si="42"/>
        <v>30</v>
      </c>
      <c r="T36" s="121" t="str">
        <f t="shared" si="42"/>
        <v>60</v>
      </c>
      <c r="U36" s="122" t="str">
        <f t="shared" si="42"/>
        <v>30</v>
      </c>
      <c r="V36" s="126" t="str">
        <f t="shared" si="42"/>
        <v>3</v>
      </c>
      <c r="W36" s="124" t="str">
        <f t="shared" si="42"/>
        <v>0</v>
      </c>
      <c r="X36" s="121" t="str">
        <f t="shared" si="42"/>
        <v>30</v>
      </c>
      <c r="Y36" s="121" t="str">
        <f t="shared" si="42"/>
        <v>0</v>
      </c>
      <c r="Z36" s="121" t="str">
        <f t="shared" si="42"/>
        <v>15</v>
      </c>
      <c r="AA36" s="127" t="str">
        <f t="shared" si="42"/>
        <v>0</v>
      </c>
    </row>
    <row r="37" spans="1:27" s="10" customFormat="1" ht="18" thickBot="1">
      <c r="A37" s="3"/>
      <c r="B37" s="6"/>
      <c r="C37" s="128"/>
      <c r="D37" s="6" t="s">
        <v>68</v>
      </c>
      <c r="E37" s="6"/>
      <c r="F37" s="6"/>
      <c r="G37" s="6"/>
      <c r="H37" s="6"/>
      <c r="I37" s="6"/>
      <c r="J37" s="6"/>
      <c r="K37" s="6"/>
      <c r="L37" s="129"/>
      <c r="M37" s="130">
        <f>(VALUE(L36)+VALUE(M36)+VALUE(N36)+VALUE(O36))</f>
        <v>315</v>
      </c>
      <c r="N37" s="130"/>
      <c r="O37" s="131"/>
      <c r="P37" s="132"/>
      <c r="Q37" s="6"/>
      <c r="R37" s="129"/>
      <c r="S37" s="130">
        <f>(VALUE(R36)+VALUE(S36)+VALUE(T36)+VALUE(U36))</f>
        <v>225</v>
      </c>
      <c r="T37" s="130"/>
      <c r="U37" s="131"/>
      <c r="V37" s="132"/>
      <c r="W37" s="6"/>
      <c r="X37" s="129"/>
      <c r="Y37" s="130">
        <f>VALUE(X36)+VALUE(Y36)+VALUE(Z36)+VALUE(AA36)</f>
        <v>45</v>
      </c>
      <c r="Z37" s="130"/>
      <c r="AA37" s="133"/>
    </row>
    <row r="38" spans="1:27" s="10" customFormat="1" ht="5.0999999999999996" customHeight="1" thickBot="1">
      <c r="A38" s="3"/>
      <c r="B38" s="6"/>
      <c r="C38" s="128"/>
      <c r="D38" s="6"/>
      <c r="E38" s="6"/>
      <c r="F38" s="6"/>
      <c r="G38" s="6"/>
      <c r="H38" s="6"/>
      <c r="I38" s="6"/>
      <c r="J38" s="6"/>
      <c r="K38" s="6"/>
      <c r="L38" s="149"/>
      <c r="M38" s="150"/>
      <c r="N38" s="150"/>
      <c r="O38" s="149"/>
      <c r="P38" s="6"/>
      <c r="Q38" s="6"/>
      <c r="R38" s="149"/>
      <c r="S38" s="150"/>
      <c r="T38" s="150"/>
      <c r="U38" s="149"/>
      <c r="V38" s="6"/>
      <c r="W38" s="6"/>
      <c r="X38" s="149"/>
      <c r="Y38" s="150"/>
      <c r="Z38" s="150"/>
      <c r="AA38" s="151"/>
    </row>
    <row r="39" spans="1:27" ht="24.9" customHeight="1">
      <c r="A39" s="59" t="s">
        <v>96</v>
      </c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1"/>
      <c r="Q39" s="62"/>
      <c r="R39" s="61"/>
      <c r="S39" s="61"/>
      <c r="T39" s="61"/>
      <c r="U39" s="61"/>
      <c r="V39" s="61"/>
      <c r="W39" s="61"/>
      <c r="X39" s="61"/>
      <c r="Y39" s="61"/>
      <c r="Z39" s="61"/>
      <c r="AA39" s="63"/>
    </row>
    <row r="40" spans="1:27" s="87" customFormat="1" ht="20.100000000000001" customHeight="1">
      <c r="A40" s="67">
        <v>1</v>
      </c>
      <c r="B40" s="68" t="s">
        <v>33</v>
      </c>
      <c r="C40" s="69"/>
      <c r="D40" s="148">
        <f t="shared" ref="D40" si="43">COUNTA(K40,Q40,W40)</f>
        <v>0</v>
      </c>
      <c r="E40" s="71">
        <f t="shared" ref="E40" si="44">SUM(F40:I40)</f>
        <v>45</v>
      </c>
      <c r="F40" s="76">
        <f t="shared" ref="F40" si="45">SUM(L40,R40,X40)</f>
        <v>0</v>
      </c>
      <c r="G40" s="76">
        <f t="shared" ref="G40" si="46">SUM(M40,S40,Y40)</f>
        <v>0</v>
      </c>
      <c r="H40" s="72">
        <f t="shared" ref="H40" si="47">SUM(N40,T40,Z40)</f>
        <v>0</v>
      </c>
      <c r="I40" s="73">
        <f t="shared" ref="I40" si="48">SUM(O40,U40,AA40)</f>
        <v>45</v>
      </c>
      <c r="J40" s="74"/>
      <c r="K40" s="75"/>
      <c r="L40" s="77"/>
      <c r="M40" s="78"/>
      <c r="N40" s="78"/>
      <c r="O40" s="79"/>
      <c r="P40" s="80"/>
      <c r="Q40" s="81"/>
      <c r="R40" s="82"/>
      <c r="S40" s="83"/>
      <c r="T40" s="83"/>
      <c r="U40" s="84"/>
      <c r="V40" s="85">
        <v>5</v>
      </c>
      <c r="W40" s="81"/>
      <c r="X40" s="77"/>
      <c r="Y40" s="78"/>
      <c r="Z40" s="78"/>
      <c r="AA40" s="86">
        <v>45</v>
      </c>
    </row>
    <row r="41" spans="1:27" s="87" customFormat="1" ht="20.100000000000001" customHeight="1">
      <c r="A41" s="67">
        <v>2</v>
      </c>
      <c r="B41" s="68" t="s">
        <v>34</v>
      </c>
      <c r="C41" s="69" t="s">
        <v>56</v>
      </c>
      <c r="D41" s="70">
        <f t="shared" ref="D41:D50" si="49">COUNTA(K41,Q41,W41)</f>
        <v>0</v>
      </c>
      <c r="E41" s="71">
        <f t="shared" ref="E41:E50" si="50">SUM(F41:I41)</f>
        <v>45</v>
      </c>
      <c r="F41" s="76">
        <f t="shared" ref="F41:F50" si="51">SUM(L41,R41,X41)</f>
        <v>0</v>
      </c>
      <c r="G41" s="76">
        <f t="shared" ref="G41:G50" si="52">SUM(M41,S41,Y41)</f>
        <v>45</v>
      </c>
      <c r="H41" s="72">
        <f t="shared" ref="H41:H50" si="53">SUM(N41,T41,Z41)</f>
        <v>0</v>
      </c>
      <c r="I41" s="73">
        <f t="shared" ref="I41:I50" si="54">SUM(O41,U41,AA41)</f>
        <v>0</v>
      </c>
      <c r="J41" s="74"/>
      <c r="K41" s="75"/>
      <c r="L41" s="77"/>
      <c r="M41" s="78"/>
      <c r="N41" s="78"/>
      <c r="O41" s="79"/>
      <c r="P41" s="80">
        <v>8</v>
      </c>
      <c r="Q41" s="81"/>
      <c r="R41" s="82"/>
      <c r="S41" s="83">
        <v>15</v>
      </c>
      <c r="T41" s="83"/>
      <c r="U41" s="84"/>
      <c r="V41" s="85">
        <v>12</v>
      </c>
      <c r="W41" s="81"/>
      <c r="X41" s="77"/>
      <c r="Y41" s="78">
        <v>30</v>
      </c>
      <c r="Z41" s="78"/>
      <c r="AA41" s="86"/>
    </row>
    <row r="42" spans="1:27" s="87" customFormat="1" ht="20.100000000000001" customHeight="1">
      <c r="A42" s="67">
        <v>3</v>
      </c>
      <c r="B42" s="68" t="s">
        <v>62</v>
      </c>
      <c r="C42" s="69" t="s">
        <v>56</v>
      </c>
      <c r="D42" s="70">
        <f t="shared" si="49"/>
        <v>0</v>
      </c>
      <c r="E42" s="71">
        <f t="shared" si="50"/>
        <v>30</v>
      </c>
      <c r="F42" s="76">
        <f t="shared" si="51"/>
        <v>15</v>
      </c>
      <c r="G42" s="76">
        <f t="shared" si="52"/>
        <v>0</v>
      </c>
      <c r="H42" s="72">
        <f t="shared" si="53"/>
        <v>0</v>
      </c>
      <c r="I42" s="73">
        <f t="shared" si="54"/>
        <v>15</v>
      </c>
      <c r="J42" s="74"/>
      <c r="K42" s="75"/>
      <c r="L42" s="77"/>
      <c r="M42" s="78"/>
      <c r="N42" s="78"/>
      <c r="O42" s="79"/>
      <c r="P42" s="80">
        <v>2</v>
      </c>
      <c r="Q42" s="81"/>
      <c r="R42" s="82">
        <v>15</v>
      </c>
      <c r="S42" s="83"/>
      <c r="T42" s="83"/>
      <c r="U42" s="84">
        <v>15</v>
      </c>
      <c r="V42" s="85"/>
      <c r="W42" s="81"/>
      <c r="X42" s="77"/>
      <c r="Y42" s="78"/>
      <c r="Z42" s="78"/>
      <c r="AA42" s="86"/>
    </row>
    <row r="43" spans="1:27" s="87" customFormat="1" ht="20.100000000000001" customHeight="1">
      <c r="A43" s="67">
        <v>4</v>
      </c>
      <c r="B43" s="68" t="s">
        <v>61</v>
      </c>
      <c r="C43" s="69" t="s">
        <v>56</v>
      </c>
      <c r="D43" s="70">
        <f t="shared" si="49"/>
        <v>0</v>
      </c>
      <c r="E43" s="71">
        <f t="shared" si="50"/>
        <v>30</v>
      </c>
      <c r="F43" s="76">
        <f t="shared" si="51"/>
        <v>15</v>
      </c>
      <c r="G43" s="76">
        <f t="shared" si="52"/>
        <v>0</v>
      </c>
      <c r="H43" s="72">
        <f t="shared" si="53"/>
        <v>0</v>
      </c>
      <c r="I43" s="73">
        <f t="shared" si="54"/>
        <v>15</v>
      </c>
      <c r="J43" s="74"/>
      <c r="K43" s="75"/>
      <c r="L43" s="77"/>
      <c r="M43" s="78"/>
      <c r="N43" s="78"/>
      <c r="O43" s="79"/>
      <c r="P43" s="80"/>
      <c r="Q43" s="81"/>
      <c r="R43" s="82"/>
      <c r="S43" s="83"/>
      <c r="T43" s="83"/>
      <c r="U43" s="84"/>
      <c r="V43" s="85">
        <v>3</v>
      </c>
      <c r="W43" s="81"/>
      <c r="X43" s="77">
        <v>15</v>
      </c>
      <c r="Y43" s="78"/>
      <c r="Z43" s="78"/>
      <c r="AA43" s="86">
        <v>15</v>
      </c>
    </row>
    <row r="44" spans="1:27" s="87" customFormat="1" ht="20.100000000000001" customHeight="1">
      <c r="A44" s="67">
        <v>5</v>
      </c>
      <c r="B44" s="68" t="s">
        <v>37</v>
      </c>
      <c r="C44" s="69" t="s">
        <v>56</v>
      </c>
      <c r="D44" s="70">
        <f t="shared" si="49"/>
        <v>0</v>
      </c>
      <c r="E44" s="71">
        <f t="shared" si="50"/>
        <v>30</v>
      </c>
      <c r="F44" s="76">
        <f t="shared" si="51"/>
        <v>15</v>
      </c>
      <c r="G44" s="76">
        <f t="shared" si="52"/>
        <v>0</v>
      </c>
      <c r="H44" s="72">
        <f t="shared" si="53"/>
        <v>15</v>
      </c>
      <c r="I44" s="73">
        <f t="shared" si="54"/>
        <v>0</v>
      </c>
      <c r="J44" s="74"/>
      <c r="K44" s="75"/>
      <c r="L44" s="77"/>
      <c r="M44" s="78"/>
      <c r="N44" s="78"/>
      <c r="O44" s="79"/>
      <c r="P44" s="80">
        <v>2</v>
      </c>
      <c r="Q44" s="81"/>
      <c r="R44" s="82">
        <v>15</v>
      </c>
      <c r="S44" s="83"/>
      <c r="T44" s="83">
        <v>15</v>
      </c>
      <c r="U44" s="84"/>
      <c r="V44" s="85"/>
      <c r="W44" s="81"/>
      <c r="X44" s="77"/>
      <c r="Y44" s="78"/>
      <c r="Z44" s="78"/>
      <c r="AA44" s="86"/>
    </row>
    <row r="45" spans="1:27" s="87" customFormat="1" ht="20.100000000000001" customHeight="1">
      <c r="A45" s="67">
        <v>6</v>
      </c>
      <c r="B45" s="68" t="s">
        <v>38</v>
      </c>
      <c r="C45" s="69" t="s">
        <v>56</v>
      </c>
      <c r="D45" s="70">
        <f t="shared" si="49"/>
        <v>1</v>
      </c>
      <c r="E45" s="71">
        <f t="shared" si="50"/>
        <v>30</v>
      </c>
      <c r="F45" s="76">
        <f t="shared" si="51"/>
        <v>15</v>
      </c>
      <c r="G45" s="76">
        <f t="shared" si="52"/>
        <v>0</v>
      </c>
      <c r="H45" s="72">
        <f t="shared" si="53"/>
        <v>15</v>
      </c>
      <c r="I45" s="73">
        <f t="shared" si="54"/>
        <v>0</v>
      </c>
      <c r="J45" s="74"/>
      <c r="K45" s="75"/>
      <c r="L45" s="77"/>
      <c r="M45" s="78"/>
      <c r="N45" s="78"/>
      <c r="O45" s="79"/>
      <c r="P45" s="80"/>
      <c r="Q45" s="81"/>
      <c r="R45" s="82"/>
      <c r="S45" s="83"/>
      <c r="T45" s="83"/>
      <c r="U45" s="84"/>
      <c r="V45" s="85">
        <v>3</v>
      </c>
      <c r="W45" s="81" t="s">
        <v>5</v>
      </c>
      <c r="X45" s="77">
        <v>15</v>
      </c>
      <c r="Y45" s="78"/>
      <c r="Z45" s="78">
        <v>15</v>
      </c>
      <c r="AA45" s="86"/>
    </row>
    <row r="46" spans="1:27" s="87" customFormat="1" ht="20.100000000000001" customHeight="1">
      <c r="A46" s="67">
        <v>7</v>
      </c>
      <c r="B46" s="68" t="s">
        <v>39</v>
      </c>
      <c r="C46" s="69" t="s">
        <v>56</v>
      </c>
      <c r="D46" s="70">
        <f t="shared" si="49"/>
        <v>0</v>
      </c>
      <c r="E46" s="71">
        <f t="shared" si="50"/>
        <v>15</v>
      </c>
      <c r="F46" s="76">
        <f t="shared" si="51"/>
        <v>0</v>
      </c>
      <c r="G46" s="76">
        <f t="shared" si="52"/>
        <v>0</v>
      </c>
      <c r="H46" s="72">
        <f t="shared" si="53"/>
        <v>15</v>
      </c>
      <c r="I46" s="73">
        <f t="shared" si="54"/>
        <v>0</v>
      </c>
      <c r="J46" s="74"/>
      <c r="K46" s="75"/>
      <c r="L46" s="77"/>
      <c r="M46" s="78"/>
      <c r="N46" s="78"/>
      <c r="O46" s="79"/>
      <c r="P46" s="80">
        <v>1</v>
      </c>
      <c r="Q46" s="81"/>
      <c r="R46" s="82"/>
      <c r="S46" s="83"/>
      <c r="T46" s="83">
        <v>15</v>
      </c>
      <c r="U46" s="84"/>
      <c r="V46" s="85"/>
      <c r="W46" s="81"/>
      <c r="X46" s="77"/>
      <c r="Y46" s="78"/>
      <c r="Z46" s="78"/>
      <c r="AA46" s="86"/>
    </row>
    <row r="47" spans="1:27" s="87" customFormat="1" ht="20.100000000000001" customHeight="1">
      <c r="A47" s="67">
        <v>8</v>
      </c>
      <c r="B47" s="134" t="s">
        <v>83</v>
      </c>
      <c r="C47" s="69"/>
      <c r="D47" s="70">
        <f t="shared" si="49"/>
        <v>1</v>
      </c>
      <c r="E47" s="71">
        <f t="shared" si="50"/>
        <v>30</v>
      </c>
      <c r="F47" s="76">
        <f t="shared" si="51"/>
        <v>15</v>
      </c>
      <c r="G47" s="76">
        <f t="shared" si="52"/>
        <v>0</v>
      </c>
      <c r="H47" s="72">
        <f t="shared" si="53"/>
        <v>15</v>
      </c>
      <c r="I47" s="73">
        <f t="shared" si="54"/>
        <v>0</v>
      </c>
      <c r="J47" s="74"/>
      <c r="K47" s="75"/>
      <c r="L47" s="77"/>
      <c r="M47" s="78"/>
      <c r="N47" s="78"/>
      <c r="O47" s="79"/>
      <c r="P47" s="80">
        <v>2</v>
      </c>
      <c r="Q47" s="81" t="s">
        <v>5</v>
      </c>
      <c r="R47" s="82">
        <v>15</v>
      </c>
      <c r="S47" s="83"/>
      <c r="T47" s="83">
        <v>15</v>
      </c>
      <c r="U47" s="84"/>
      <c r="V47" s="85"/>
      <c r="W47" s="81"/>
      <c r="X47" s="77"/>
      <c r="Y47" s="78"/>
      <c r="Z47" s="78"/>
      <c r="AA47" s="86"/>
    </row>
    <row r="48" spans="1:27" s="87" customFormat="1" ht="20.100000000000001" customHeight="1">
      <c r="A48" s="67">
        <v>9</v>
      </c>
      <c r="B48" s="134" t="s">
        <v>84</v>
      </c>
      <c r="C48" s="69"/>
      <c r="D48" s="70">
        <f t="shared" si="49"/>
        <v>1</v>
      </c>
      <c r="E48" s="71">
        <f t="shared" si="50"/>
        <v>30</v>
      </c>
      <c r="F48" s="76">
        <f t="shared" si="51"/>
        <v>15</v>
      </c>
      <c r="G48" s="76">
        <f t="shared" si="52"/>
        <v>0</v>
      </c>
      <c r="H48" s="72">
        <f t="shared" si="53"/>
        <v>15</v>
      </c>
      <c r="I48" s="73">
        <f t="shared" si="54"/>
        <v>0</v>
      </c>
      <c r="J48" s="74"/>
      <c r="K48" s="75"/>
      <c r="L48" s="77"/>
      <c r="M48" s="78"/>
      <c r="N48" s="78"/>
      <c r="O48" s="79"/>
      <c r="P48" s="80">
        <v>2</v>
      </c>
      <c r="Q48" s="81" t="s">
        <v>5</v>
      </c>
      <c r="R48" s="82">
        <v>15</v>
      </c>
      <c r="S48" s="83"/>
      <c r="T48" s="83">
        <v>15</v>
      </c>
      <c r="U48" s="84"/>
      <c r="V48" s="85"/>
      <c r="W48" s="81"/>
      <c r="X48" s="77"/>
      <c r="Y48" s="78"/>
      <c r="Z48" s="78"/>
      <c r="AA48" s="86"/>
    </row>
    <row r="49" spans="1:27" s="87" customFormat="1" ht="20.100000000000001" customHeight="1">
      <c r="A49" s="67">
        <v>10</v>
      </c>
      <c r="B49" s="134" t="s">
        <v>85</v>
      </c>
      <c r="C49" s="69"/>
      <c r="D49" s="70">
        <f t="shared" si="49"/>
        <v>1</v>
      </c>
      <c r="E49" s="71">
        <f t="shared" si="50"/>
        <v>30</v>
      </c>
      <c r="F49" s="76">
        <f t="shared" si="51"/>
        <v>15</v>
      </c>
      <c r="G49" s="76">
        <f t="shared" si="52"/>
        <v>0</v>
      </c>
      <c r="H49" s="72">
        <f t="shared" si="53"/>
        <v>15</v>
      </c>
      <c r="I49" s="73">
        <f t="shared" si="54"/>
        <v>0</v>
      </c>
      <c r="J49" s="74"/>
      <c r="K49" s="75"/>
      <c r="L49" s="77"/>
      <c r="M49" s="78"/>
      <c r="N49" s="78"/>
      <c r="O49" s="79"/>
      <c r="P49" s="80"/>
      <c r="Q49" s="81"/>
      <c r="R49" s="82"/>
      <c r="S49" s="83"/>
      <c r="T49" s="83"/>
      <c r="U49" s="84"/>
      <c r="V49" s="85">
        <v>2</v>
      </c>
      <c r="W49" s="81" t="s">
        <v>5</v>
      </c>
      <c r="X49" s="77">
        <v>15</v>
      </c>
      <c r="Y49" s="78"/>
      <c r="Z49" s="78">
        <v>15</v>
      </c>
      <c r="AA49" s="86"/>
    </row>
    <row r="50" spans="1:27" s="87" customFormat="1" ht="20.100000000000001" customHeight="1">
      <c r="A50" s="67">
        <v>11</v>
      </c>
      <c r="B50" s="134" t="s">
        <v>86</v>
      </c>
      <c r="C50" s="69"/>
      <c r="D50" s="70">
        <f t="shared" si="49"/>
        <v>1</v>
      </c>
      <c r="E50" s="71">
        <f t="shared" si="50"/>
        <v>30</v>
      </c>
      <c r="F50" s="76">
        <f t="shared" si="51"/>
        <v>15</v>
      </c>
      <c r="G50" s="76">
        <f t="shared" si="52"/>
        <v>0</v>
      </c>
      <c r="H50" s="72">
        <f t="shared" si="53"/>
        <v>15</v>
      </c>
      <c r="I50" s="73">
        <f t="shared" si="54"/>
        <v>0</v>
      </c>
      <c r="J50" s="74"/>
      <c r="K50" s="75"/>
      <c r="L50" s="77"/>
      <c r="M50" s="78"/>
      <c r="N50" s="78"/>
      <c r="O50" s="79"/>
      <c r="P50" s="80"/>
      <c r="Q50" s="81"/>
      <c r="R50" s="82"/>
      <c r="S50" s="83"/>
      <c r="T50" s="83"/>
      <c r="U50" s="84"/>
      <c r="V50" s="85">
        <v>2</v>
      </c>
      <c r="W50" s="81" t="s">
        <v>5</v>
      </c>
      <c r="X50" s="77">
        <v>15</v>
      </c>
      <c r="Y50" s="78"/>
      <c r="Z50" s="78">
        <v>15</v>
      </c>
      <c r="AA50" s="86"/>
    </row>
    <row r="51" spans="1:27" s="10" customFormat="1" ht="20.100000000000001" customHeight="1">
      <c r="A51" s="172"/>
      <c r="B51" s="156" t="s">
        <v>87</v>
      </c>
      <c r="C51" s="157"/>
      <c r="D51" s="158">
        <f>SUM(D40:D50)</f>
        <v>5</v>
      </c>
      <c r="E51" s="159">
        <f t="shared" ref="E51:I51" si="55">SUM(E40:E50)</f>
        <v>345</v>
      </c>
      <c r="F51" s="160">
        <f t="shared" si="55"/>
        <v>120</v>
      </c>
      <c r="G51" s="160">
        <f t="shared" si="55"/>
        <v>45</v>
      </c>
      <c r="H51" s="160">
        <f t="shared" si="55"/>
        <v>105</v>
      </c>
      <c r="I51" s="161">
        <f t="shared" si="55"/>
        <v>75</v>
      </c>
      <c r="J51" s="162">
        <f>SUM(J40:J50)</f>
        <v>0</v>
      </c>
      <c r="K51" s="163">
        <f>COUNTA(K40:K50)</f>
        <v>0</v>
      </c>
      <c r="L51" s="164">
        <f>SUM(L40:L50)</f>
        <v>0</v>
      </c>
      <c r="M51" s="164">
        <f t="shared" ref="M51:P51" si="56">SUM(M40:M50)</f>
        <v>0</v>
      </c>
      <c r="N51" s="164">
        <f t="shared" si="56"/>
        <v>0</v>
      </c>
      <c r="O51" s="164">
        <f t="shared" si="56"/>
        <v>0</v>
      </c>
      <c r="P51" s="165">
        <f t="shared" si="56"/>
        <v>17</v>
      </c>
      <c r="Q51" s="163">
        <f t="shared" ref="Q51" si="57">COUNTA(Q40:Q50)</f>
        <v>2</v>
      </c>
      <c r="R51" s="166">
        <f t="shared" ref="R51" si="58">SUM(R40:R50)</f>
        <v>60</v>
      </c>
      <c r="S51" s="167">
        <f t="shared" ref="S51" si="59">SUM(S40:S50)</f>
        <v>15</v>
      </c>
      <c r="T51" s="167">
        <f t="shared" ref="T51" si="60">SUM(T40:T50)</f>
        <v>60</v>
      </c>
      <c r="U51" s="168">
        <f t="shared" ref="U51:V51" si="61">SUM(U40:U50)</f>
        <v>15</v>
      </c>
      <c r="V51" s="165">
        <f t="shared" si="61"/>
        <v>27</v>
      </c>
      <c r="W51" s="163">
        <f t="shared" ref="W51" si="62">COUNTA(W40:W50)</f>
        <v>3</v>
      </c>
      <c r="X51" s="169">
        <f t="shared" ref="X51" si="63">SUM(X40:X50)</f>
        <v>60</v>
      </c>
      <c r="Y51" s="170">
        <f t="shared" ref="Y51" si="64">SUM(Y40:Y50)</f>
        <v>30</v>
      </c>
      <c r="Z51" s="170">
        <f t="shared" ref="Z51" si="65">SUM(Z40:Z50)</f>
        <v>45</v>
      </c>
      <c r="AA51" s="171">
        <f t="shared" ref="AA51" si="66">SUM(AA40:AA50)</f>
        <v>60</v>
      </c>
    </row>
    <row r="52" spans="1:27" s="110" customFormat="1" ht="9.9" customHeight="1">
      <c r="A52" s="106"/>
      <c r="B52" s="107"/>
      <c r="C52" s="108"/>
      <c r="D52" s="105"/>
      <c r="E52" s="105"/>
      <c r="F52" s="105"/>
      <c r="G52" s="105"/>
      <c r="H52" s="105"/>
      <c r="I52" s="105"/>
      <c r="J52" s="108"/>
      <c r="K52" s="108"/>
      <c r="L52" s="109"/>
      <c r="M52" s="109"/>
      <c r="N52" s="109"/>
      <c r="O52" s="109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41"/>
    </row>
    <row r="53" spans="1:27" ht="15" customHeight="1">
      <c r="A53" s="363" t="s">
        <v>88</v>
      </c>
      <c r="B53" s="364"/>
      <c r="C53" s="111"/>
      <c r="D53" s="112"/>
      <c r="E53" s="113"/>
      <c r="F53" s="114" t="s">
        <v>9</v>
      </c>
      <c r="G53" s="114" t="s">
        <v>10</v>
      </c>
      <c r="H53" s="114" t="s">
        <v>11</v>
      </c>
      <c r="I53" s="115" t="s">
        <v>12</v>
      </c>
      <c r="J53" s="112"/>
      <c r="K53" s="113"/>
      <c r="L53" s="114" t="s">
        <v>9</v>
      </c>
      <c r="M53" s="114" t="s">
        <v>10</v>
      </c>
      <c r="N53" s="114" t="s">
        <v>11</v>
      </c>
      <c r="O53" s="115" t="s">
        <v>12</v>
      </c>
      <c r="P53" s="116"/>
      <c r="Q53" s="113"/>
      <c r="R53" s="114" t="s">
        <v>9</v>
      </c>
      <c r="S53" s="114" t="s">
        <v>10</v>
      </c>
      <c r="T53" s="114" t="s">
        <v>11</v>
      </c>
      <c r="U53" s="115" t="s">
        <v>12</v>
      </c>
      <c r="V53" s="112"/>
      <c r="W53" s="113"/>
      <c r="X53" s="114" t="s">
        <v>9</v>
      </c>
      <c r="Y53" s="114" t="s">
        <v>10</v>
      </c>
      <c r="Z53" s="114" t="s">
        <v>11</v>
      </c>
      <c r="AA53" s="117" t="s">
        <v>12</v>
      </c>
    </row>
    <row r="54" spans="1:27" ht="45" customHeight="1" thickBot="1">
      <c r="A54" s="365"/>
      <c r="B54" s="366"/>
      <c r="C54" s="118"/>
      <c r="D54" s="119">
        <f>D51+D36</f>
        <v>11</v>
      </c>
      <c r="E54" s="120">
        <f t="shared" ref="E54:I54" si="67">E51+E36</f>
        <v>930</v>
      </c>
      <c r="F54" s="121">
        <f t="shared" si="67"/>
        <v>405</v>
      </c>
      <c r="G54" s="121">
        <f t="shared" si="67"/>
        <v>120</v>
      </c>
      <c r="H54" s="121">
        <f t="shared" si="67"/>
        <v>270</v>
      </c>
      <c r="I54" s="122">
        <f t="shared" si="67"/>
        <v>135</v>
      </c>
      <c r="J54" s="123" t="str">
        <f>TEXT(J51+J36,0)</f>
        <v>28</v>
      </c>
      <c r="K54" s="124" t="str">
        <f t="shared" ref="K54:AA54" si="68">TEXT(K51+K36,0)</f>
        <v>4</v>
      </c>
      <c r="L54" s="121" t="str">
        <f t="shared" si="68"/>
        <v>150</v>
      </c>
      <c r="M54" s="121" t="str">
        <f t="shared" si="68"/>
        <v>45</v>
      </c>
      <c r="N54" s="121" t="str">
        <f t="shared" si="68"/>
        <v>90</v>
      </c>
      <c r="O54" s="122" t="str">
        <f t="shared" si="68"/>
        <v>30</v>
      </c>
      <c r="P54" s="125" t="str">
        <f t="shared" si="68"/>
        <v>30</v>
      </c>
      <c r="Q54" s="124" t="str">
        <f t="shared" si="68"/>
        <v>4</v>
      </c>
      <c r="R54" s="121" t="str">
        <f t="shared" si="68"/>
        <v>165</v>
      </c>
      <c r="S54" s="121" t="str">
        <f t="shared" si="68"/>
        <v>45</v>
      </c>
      <c r="T54" s="121" t="str">
        <f t="shared" si="68"/>
        <v>120</v>
      </c>
      <c r="U54" s="122" t="str">
        <f t="shared" si="68"/>
        <v>45</v>
      </c>
      <c r="V54" s="126" t="str">
        <f t="shared" si="68"/>
        <v>30</v>
      </c>
      <c r="W54" s="124" t="str">
        <f t="shared" si="68"/>
        <v>3</v>
      </c>
      <c r="X54" s="121" t="str">
        <f t="shared" si="68"/>
        <v>90</v>
      </c>
      <c r="Y54" s="121" t="str">
        <f t="shared" si="68"/>
        <v>30</v>
      </c>
      <c r="Z54" s="121" t="str">
        <f t="shared" si="68"/>
        <v>60</v>
      </c>
      <c r="AA54" s="127" t="str">
        <f t="shared" si="68"/>
        <v>60</v>
      </c>
    </row>
    <row r="55" spans="1:27" s="10" customFormat="1" ht="18" thickBot="1">
      <c r="A55" s="3"/>
      <c r="B55" s="6"/>
      <c r="C55" s="128"/>
      <c r="D55" s="6" t="s">
        <v>68</v>
      </c>
      <c r="E55" s="6"/>
      <c r="F55" s="6"/>
      <c r="G55" s="6"/>
      <c r="H55" s="6"/>
      <c r="I55" s="6"/>
      <c r="J55" s="6"/>
      <c r="K55" s="6"/>
      <c r="L55" s="129"/>
      <c r="M55" s="130">
        <f>(VALUE(L54)+VALUE(M54)+VALUE(N54)+VALUE(O54))</f>
        <v>315</v>
      </c>
      <c r="N55" s="130"/>
      <c r="O55" s="131"/>
      <c r="P55" s="132"/>
      <c r="Q55" s="6"/>
      <c r="R55" s="129"/>
      <c r="S55" s="130">
        <f>(VALUE(R54)+VALUE(S54)+VALUE(T54)+VALUE(U54))</f>
        <v>375</v>
      </c>
      <c r="T55" s="130"/>
      <c r="U55" s="131"/>
      <c r="V55" s="132"/>
      <c r="W55" s="6"/>
      <c r="X55" s="129"/>
      <c r="Y55" s="130">
        <f>VALUE(X54)+VALUE(Y54)+VALUE(Z54)+VALUE(AA54)</f>
        <v>240</v>
      </c>
      <c r="Z55" s="130"/>
      <c r="AA55" s="133"/>
    </row>
    <row r="56" spans="1:27" s="10" customFormat="1" ht="5.0999999999999996" customHeight="1" thickBot="1">
      <c r="A56" s="3"/>
      <c r="B56" s="6"/>
      <c r="C56" s="128"/>
      <c r="D56" s="6"/>
      <c r="E56" s="6"/>
      <c r="F56" s="6"/>
      <c r="G56" s="6"/>
      <c r="H56" s="6"/>
      <c r="I56" s="6"/>
      <c r="J56" s="6"/>
      <c r="K56" s="6"/>
      <c r="L56" s="149"/>
      <c r="M56" s="150"/>
      <c r="N56" s="150"/>
      <c r="O56" s="149"/>
      <c r="P56" s="6"/>
      <c r="Q56" s="6"/>
      <c r="R56" s="149"/>
      <c r="S56" s="150"/>
      <c r="T56" s="150"/>
      <c r="U56" s="149"/>
      <c r="V56" s="6"/>
      <c r="W56" s="6"/>
      <c r="X56" s="149"/>
      <c r="Y56" s="150"/>
      <c r="Z56" s="150"/>
      <c r="AA56" s="151"/>
    </row>
    <row r="57" spans="1:27" ht="24.9" customHeight="1">
      <c r="A57" s="59" t="s">
        <v>97</v>
      </c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1"/>
      <c r="Q57" s="62"/>
      <c r="R57" s="61"/>
      <c r="S57" s="61"/>
      <c r="T57" s="61"/>
      <c r="U57" s="61"/>
      <c r="V57" s="61"/>
      <c r="W57" s="61"/>
      <c r="X57" s="61"/>
      <c r="Y57" s="61"/>
      <c r="Z57" s="61"/>
      <c r="AA57" s="63"/>
    </row>
    <row r="58" spans="1:27" ht="20.100000000000001" customHeight="1">
      <c r="A58" s="15">
        <v>1</v>
      </c>
      <c r="B58" s="68" t="s">
        <v>33</v>
      </c>
      <c r="C58" s="69"/>
      <c r="D58" s="148">
        <f t="shared" ref="D58" si="69">COUNTA(K58,Q58,W58)</f>
        <v>0</v>
      </c>
      <c r="E58" s="71">
        <f t="shared" ref="E58" si="70">SUM(F58:I58)</f>
        <v>45</v>
      </c>
      <c r="F58" s="76">
        <f t="shared" ref="F58" si="71">SUM(L58,R58,X58)</f>
        <v>0</v>
      </c>
      <c r="G58" s="76">
        <f t="shared" ref="G58" si="72">SUM(M58,S58,Y58)</f>
        <v>0</v>
      </c>
      <c r="H58" s="72">
        <f t="shared" ref="H58" si="73">SUM(N58,T58,Z58)</f>
        <v>0</v>
      </c>
      <c r="I58" s="73">
        <f t="shared" ref="I58" si="74">SUM(O58,U58,AA58)</f>
        <v>45</v>
      </c>
      <c r="J58" s="74"/>
      <c r="K58" s="75"/>
      <c r="L58" s="77"/>
      <c r="M58" s="78"/>
      <c r="N58" s="78"/>
      <c r="O58" s="79"/>
      <c r="P58" s="80"/>
      <c r="Q58" s="81"/>
      <c r="R58" s="82"/>
      <c r="S58" s="83"/>
      <c r="T58" s="83"/>
      <c r="U58" s="84"/>
      <c r="V58" s="85">
        <v>5</v>
      </c>
      <c r="W58" s="81"/>
      <c r="X58" s="77"/>
      <c r="Y58" s="78"/>
      <c r="Z58" s="78"/>
      <c r="AA58" s="86">
        <v>45</v>
      </c>
    </row>
    <row r="59" spans="1:27" ht="20.100000000000001" customHeight="1">
      <c r="A59" s="15">
        <v>2</v>
      </c>
      <c r="B59" s="68" t="s">
        <v>34</v>
      </c>
      <c r="C59" s="69" t="s">
        <v>56</v>
      </c>
      <c r="D59" s="148">
        <f t="shared" ref="D59:D68" si="75">COUNTA(K59,Q59,W59)</f>
        <v>0</v>
      </c>
      <c r="E59" s="71">
        <f t="shared" ref="E59:E68" si="76">SUM(F59:I59)</f>
        <v>45</v>
      </c>
      <c r="F59" s="76">
        <f t="shared" ref="F59:F68" si="77">SUM(L59,R59,X59)</f>
        <v>0</v>
      </c>
      <c r="G59" s="76">
        <f t="shared" ref="G59:G68" si="78">SUM(M59,S59,Y59)</f>
        <v>45</v>
      </c>
      <c r="H59" s="72">
        <f t="shared" ref="H59:H68" si="79">SUM(N59,T59,Z59)</f>
        <v>0</v>
      </c>
      <c r="I59" s="73">
        <f t="shared" ref="I59:I68" si="80">SUM(O59,U59,AA59)</f>
        <v>0</v>
      </c>
      <c r="J59" s="74"/>
      <c r="K59" s="75"/>
      <c r="L59" s="77"/>
      <c r="M59" s="78"/>
      <c r="N59" s="78"/>
      <c r="O59" s="79"/>
      <c r="P59" s="80">
        <v>8</v>
      </c>
      <c r="Q59" s="81"/>
      <c r="R59" s="82"/>
      <c r="S59" s="83">
        <v>15</v>
      </c>
      <c r="T59" s="83"/>
      <c r="U59" s="84"/>
      <c r="V59" s="85">
        <v>12</v>
      </c>
      <c r="W59" s="81"/>
      <c r="X59" s="77"/>
      <c r="Y59" s="78">
        <v>30</v>
      </c>
      <c r="Z59" s="78"/>
      <c r="AA59" s="86"/>
    </row>
    <row r="60" spans="1:27" ht="20.100000000000001" customHeight="1">
      <c r="A60" s="15">
        <v>3</v>
      </c>
      <c r="B60" s="68" t="s">
        <v>40</v>
      </c>
      <c r="C60" s="69" t="s">
        <v>56</v>
      </c>
      <c r="D60" s="148">
        <f t="shared" si="75"/>
        <v>0</v>
      </c>
      <c r="E60" s="71">
        <f t="shared" si="76"/>
        <v>30</v>
      </c>
      <c r="F60" s="76">
        <f t="shared" si="77"/>
        <v>15</v>
      </c>
      <c r="G60" s="76">
        <f t="shared" si="78"/>
        <v>0</v>
      </c>
      <c r="H60" s="72">
        <f t="shared" si="79"/>
        <v>15</v>
      </c>
      <c r="I60" s="73">
        <f t="shared" si="80"/>
        <v>0</v>
      </c>
      <c r="J60" s="74"/>
      <c r="K60" s="75"/>
      <c r="L60" s="77"/>
      <c r="M60" s="78"/>
      <c r="N60" s="78"/>
      <c r="O60" s="79"/>
      <c r="P60" s="80"/>
      <c r="Q60" s="81"/>
      <c r="R60" s="82"/>
      <c r="S60" s="83"/>
      <c r="T60" s="83"/>
      <c r="U60" s="84"/>
      <c r="V60" s="85">
        <v>3</v>
      </c>
      <c r="W60" s="81"/>
      <c r="X60" s="77">
        <v>15</v>
      </c>
      <c r="Y60" s="78"/>
      <c r="Z60" s="78">
        <v>15</v>
      </c>
      <c r="AA60" s="86"/>
    </row>
    <row r="61" spans="1:27" ht="20.100000000000001" customHeight="1">
      <c r="A61" s="15">
        <v>4</v>
      </c>
      <c r="B61" s="68" t="s">
        <v>41</v>
      </c>
      <c r="C61" s="69" t="s">
        <v>56</v>
      </c>
      <c r="D61" s="148">
        <f t="shared" si="75"/>
        <v>0</v>
      </c>
      <c r="E61" s="71">
        <f t="shared" si="76"/>
        <v>30</v>
      </c>
      <c r="F61" s="76">
        <f t="shared" si="77"/>
        <v>15</v>
      </c>
      <c r="G61" s="76">
        <f t="shared" si="78"/>
        <v>0</v>
      </c>
      <c r="H61" s="72">
        <f t="shared" si="79"/>
        <v>15</v>
      </c>
      <c r="I61" s="73">
        <f t="shared" si="80"/>
        <v>0</v>
      </c>
      <c r="J61" s="74"/>
      <c r="K61" s="75"/>
      <c r="L61" s="77"/>
      <c r="M61" s="78"/>
      <c r="N61" s="78"/>
      <c r="O61" s="79"/>
      <c r="P61" s="80">
        <v>2</v>
      </c>
      <c r="Q61" s="81"/>
      <c r="R61" s="82">
        <v>15</v>
      </c>
      <c r="S61" s="83"/>
      <c r="T61" s="83">
        <v>15</v>
      </c>
      <c r="U61" s="84"/>
      <c r="V61" s="85"/>
      <c r="W61" s="81"/>
      <c r="X61" s="77"/>
      <c r="Y61" s="78"/>
      <c r="Z61" s="78"/>
      <c r="AA61" s="86"/>
    </row>
    <row r="62" spans="1:27" ht="20.100000000000001" customHeight="1">
      <c r="A62" s="15">
        <v>5</v>
      </c>
      <c r="B62" s="68" t="s">
        <v>42</v>
      </c>
      <c r="C62" s="69" t="s">
        <v>56</v>
      </c>
      <c r="D62" s="148">
        <f t="shared" si="75"/>
        <v>1</v>
      </c>
      <c r="E62" s="71">
        <f t="shared" si="76"/>
        <v>30</v>
      </c>
      <c r="F62" s="76">
        <f t="shared" si="77"/>
        <v>15</v>
      </c>
      <c r="G62" s="76">
        <f t="shared" si="78"/>
        <v>15</v>
      </c>
      <c r="H62" s="72">
        <f t="shared" si="79"/>
        <v>0</v>
      </c>
      <c r="I62" s="73">
        <f t="shared" si="80"/>
        <v>0</v>
      </c>
      <c r="J62" s="74"/>
      <c r="K62" s="75"/>
      <c r="L62" s="77"/>
      <c r="M62" s="78"/>
      <c r="N62" s="78"/>
      <c r="O62" s="79"/>
      <c r="P62" s="80">
        <v>2</v>
      </c>
      <c r="Q62" s="81" t="s">
        <v>5</v>
      </c>
      <c r="R62" s="82">
        <v>15</v>
      </c>
      <c r="S62" s="83">
        <v>15</v>
      </c>
      <c r="T62" s="83"/>
      <c r="U62" s="84"/>
      <c r="V62" s="85"/>
      <c r="W62" s="81"/>
      <c r="X62" s="77"/>
      <c r="Y62" s="78"/>
      <c r="Z62" s="78"/>
      <c r="AA62" s="86"/>
    </row>
    <row r="63" spans="1:27" ht="20.100000000000001" customHeight="1">
      <c r="A63" s="15">
        <v>6</v>
      </c>
      <c r="B63" s="68" t="s">
        <v>43</v>
      </c>
      <c r="C63" s="69" t="s">
        <v>56</v>
      </c>
      <c r="D63" s="148">
        <f t="shared" si="75"/>
        <v>0</v>
      </c>
      <c r="E63" s="71">
        <f t="shared" si="76"/>
        <v>15</v>
      </c>
      <c r="F63" s="76">
        <f t="shared" si="77"/>
        <v>15</v>
      </c>
      <c r="G63" s="76">
        <f t="shared" si="78"/>
        <v>0</v>
      </c>
      <c r="H63" s="72">
        <f t="shared" si="79"/>
        <v>0</v>
      </c>
      <c r="I63" s="73">
        <f t="shared" si="80"/>
        <v>0</v>
      </c>
      <c r="J63" s="74"/>
      <c r="K63" s="75"/>
      <c r="L63" s="77"/>
      <c r="M63" s="78"/>
      <c r="N63" s="78"/>
      <c r="O63" s="79"/>
      <c r="P63" s="80">
        <v>1</v>
      </c>
      <c r="Q63" s="81"/>
      <c r="R63" s="82">
        <v>15</v>
      </c>
      <c r="S63" s="83"/>
      <c r="T63" s="83"/>
      <c r="U63" s="84"/>
      <c r="V63" s="85"/>
      <c r="W63" s="81"/>
      <c r="X63" s="77"/>
      <c r="Y63" s="78"/>
      <c r="Z63" s="78"/>
      <c r="AA63" s="86"/>
    </row>
    <row r="64" spans="1:27" ht="20.100000000000001" customHeight="1">
      <c r="A64" s="15">
        <v>7</v>
      </c>
      <c r="B64" s="68" t="s">
        <v>44</v>
      </c>
      <c r="C64" s="69" t="s">
        <v>56</v>
      </c>
      <c r="D64" s="148">
        <f t="shared" si="75"/>
        <v>0</v>
      </c>
      <c r="E64" s="71">
        <f t="shared" si="76"/>
        <v>30</v>
      </c>
      <c r="F64" s="76">
        <f t="shared" si="77"/>
        <v>15</v>
      </c>
      <c r="G64" s="76">
        <f t="shared" si="78"/>
        <v>0</v>
      </c>
      <c r="H64" s="72">
        <f t="shared" si="79"/>
        <v>0</v>
      </c>
      <c r="I64" s="73">
        <f t="shared" si="80"/>
        <v>15</v>
      </c>
      <c r="J64" s="74"/>
      <c r="K64" s="75"/>
      <c r="L64" s="77"/>
      <c r="M64" s="78"/>
      <c r="N64" s="78"/>
      <c r="O64" s="79"/>
      <c r="P64" s="80"/>
      <c r="Q64" s="81"/>
      <c r="R64" s="82"/>
      <c r="S64" s="83"/>
      <c r="T64" s="83"/>
      <c r="U64" s="84"/>
      <c r="V64" s="85">
        <v>3</v>
      </c>
      <c r="W64" s="81"/>
      <c r="X64" s="77">
        <v>15</v>
      </c>
      <c r="Y64" s="78"/>
      <c r="Z64" s="78"/>
      <c r="AA64" s="86">
        <v>15</v>
      </c>
    </row>
    <row r="65" spans="1:27" ht="20.100000000000001" customHeight="1">
      <c r="A65" s="15">
        <v>8</v>
      </c>
      <c r="B65" s="134" t="s">
        <v>83</v>
      </c>
      <c r="C65" s="69"/>
      <c r="D65" s="148">
        <f t="shared" si="75"/>
        <v>1</v>
      </c>
      <c r="E65" s="71">
        <f t="shared" si="76"/>
        <v>30</v>
      </c>
      <c r="F65" s="76">
        <f t="shared" si="77"/>
        <v>15</v>
      </c>
      <c r="G65" s="76">
        <f t="shared" si="78"/>
        <v>0</v>
      </c>
      <c r="H65" s="72">
        <f t="shared" si="79"/>
        <v>15</v>
      </c>
      <c r="I65" s="73">
        <f t="shared" si="80"/>
        <v>0</v>
      </c>
      <c r="J65" s="74"/>
      <c r="K65" s="75"/>
      <c r="L65" s="77"/>
      <c r="M65" s="78"/>
      <c r="N65" s="78"/>
      <c r="O65" s="79"/>
      <c r="P65" s="80">
        <v>2</v>
      </c>
      <c r="Q65" s="81" t="s">
        <v>5</v>
      </c>
      <c r="R65" s="82">
        <v>15</v>
      </c>
      <c r="S65" s="83"/>
      <c r="T65" s="83">
        <v>15</v>
      </c>
      <c r="U65" s="84"/>
      <c r="V65" s="85"/>
      <c r="W65" s="81"/>
      <c r="X65" s="77"/>
      <c r="Y65" s="78"/>
      <c r="Z65" s="78"/>
      <c r="AA65" s="86"/>
    </row>
    <row r="66" spans="1:27" ht="20.100000000000001" customHeight="1">
      <c r="A66" s="15">
        <v>9</v>
      </c>
      <c r="B66" s="134" t="s">
        <v>84</v>
      </c>
      <c r="C66" s="69"/>
      <c r="D66" s="148">
        <f t="shared" si="75"/>
        <v>1</v>
      </c>
      <c r="E66" s="71">
        <f t="shared" si="76"/>
        <v>30</v>
      </c>
      <c r="F66" s="76">
        <f t="shared" si="77"/>
        <v>15</v>
      </c>
      <c r="G66" s="76">
        <f t="shared" si="78"/>
        <v>0</v>
      </c>
      <c r="H66" s="72">
        <f t="shared" si="79"/>
        <v>15</v>
      </c>
      <c r="I66" s="73">
        <f t="shared" si="80"/>
        <v>0</v>
      </c>
      <c r="J66" s="74"/>
      <c r="K66" s="75"/>
      <c r="L66" s="77"/>
      <c r="M66" s="78"/>
      <c r="N66" s="78"/>
      <c r="O66" s="79"/>
      <c r="P66" s="80">
        <v>2</v>
      </c>
      <c r="Q66" s="81" t="s">
        <v>5</v>
      </c>
      <c r="R66" s="82">
        <v>15</v>
      </c>
      <c r="S66" s="83"/>
      <c r="T66" s="83">
        <v>15</v>
      </c>
      <c r="U66" s="84"/>
      <c r="V66" s="85"/>
      <c r="W66" s="81"/>
      <c r="X66" s="77"/>
      <c r="Y66" s="78"/>
      <c r="Z66" s="78"/>
      <c r="AA66" s="86"/>
    </row>
    <row r="67" spans="1:27" ht="20.100000000000001" customHeight="1">
      <c r="A67" s="15">
        <v>10</v>
      </c>
      <c r="B67" s="134" t="s">
        <v>85</v>
      </c>
      <c r="C67" s="69"/>
      <c r="D67" s="148">
        <f t="shared" si="75"/>
        <v>1</v>
      </c>
      <c r="E67" s="71">
        <f t="shared" si="76"/>
        <v>30</v>
      </c>
      <c r="F67" s="76">
        <f t="shared" si="77"/>
        <v>15</v>
      </c>
      <c r="G67" s="76">
        <f t="shared" si="78"/>
        <v>0</v>
      </c>
      <c r="H67" s="72">
        <f t="shared" si="79"/>
        <v>15</v>
      </c>
      <c r="I67" s="73">
        <f t="shared" si="80"/>
        <v>0</v>
      </c>
      <c r="J67" s="74"/>
      <c r="K67" s="75"/>
      <c r="L67" s="77"/>
      <c r="M67" s="78"/>
      <c r="N67" s="78"/>
      <c r="O67" s="79"/>
      <c r="P67" s="80"/>
      <c r="Q67" s="81"/>
      <c r="R67" s="82"/>
      <c r="S67" s="83"/>
      <c r="T67" s="83"/>
      <c r="U67" s="84"/>
      <c r="V67" s="85">
        <v>2</v>
      </c>
      <c r="W67" s="81" t="s">
        <v>5</v>
      </c>
      <c r="X67" s="77">
        <v>15</v>
      </c>
      <c r="Y67" s="78"/>
      <c r="Z67" s="78">
        <v>15</v>
      </c>
      <c r="AA67" s="86"/>
    </row>
    <row r="68" spans="1:27" ht="20.100000000000001" customHeight="1">
      <c r="A68" s="15">
        <v>11</v>
      </c>
      <c r="B68" s="134" t="s">
        <v>86</v>
      </c>
      <c r="C68" s="69"/>
      <c r="D68" s="148">
        <f t="shared" si="75"/>
        <v>1</v>
      </c>
      <c r="E68" s="71">
        <f t="shared" si="76"/>
        <v>30</v>
      </c>
      <c r="F68" s="76">
        <f t="shared" si="77"/>
        <v>15</v>
      </c>
      <c r="G68" s="76">
        <f t="shared" si="78"/>
        <v>0</v>
      </c>
      <c r="H68" s="72">
        <f t="shared" si="79"/>
        <v>15</v>
      </c>
      <c r="I68" s="73">
        <f t="shared" si="80"/>
        <v>0</v>
      </c>
      <c r="J68" s="74"/>
      <c r="K68" s="75"/>
      <c r="L68" s="77"/>
      <c r="M68" s="78"/>
      <c r="N68" s="78"/>
      <c r="O68" s="79"/>
      <c r="P68" s="80"/>
      <c r="Q68" s="81"/>
      <c r="R68" s="82"/>
      <c r="S68" s="83"/>
      <c r="T68" s="83"/>
      <c r="U68" s="84"/>
      <c r="V68" s="85">
        <v>2</v>
      </c>
      <c r="W68" s="81" t="s">
        <v>5</v>
      </c>
      <c r="X68" s="77">
        <v>15</v>
      </c>
      <c r="Y68" s="78"/>
      <c r="Z68" s="78">
        <v>15</v>
      </c>
      <c r="AA68" s="86"/>
    </row>
    <row r="69" spans="1:27" s="10" customFormat="1" ht="20.100000000000001" customHeight="1">
      <c r="A69" s="172"/>
      <c r="B69" s="156" t="s">
        <v>91</v>
      </c>
      <c r="C69" s="157"/>
      <c r="D69" s="158">
        <f>SUM(D58:D68)</f>
        <v>5</v>
      </c>
      <c r="E69" s="159">
        <f t="shared" ref="E69:I69" si="81">SUM(E58:E68)</f>
        <v>345</v>
      </c>
      <c r="F69" s="160">
        <f t="shared" si="81"/>
        <v>135</v>
      </c>
      <c r="G69" s="160">
        <f t="shared" si="81"/>
        <v>60</v>
      </c>
      <c r="H69" s="160">
        <f t="shared" si="81"/>
        <v>90</v>
      </c>
      <c r="I69" s="161">
        <f t="shared" si="81"/>
        <v>60</v>
      </c>
      <c r="J69" s="162">
        <f>SUM(J58:J68)</f>
        <v>0</v>
      </c>
      <c r="K69" s="163">
        <f>COUNTA(K58:K68)</f>
        <v>0</v>
      </c>
      <c r="L69" s="164">
        <f>SUM(L58:L68)</f>
        <v>0</v>
      </c>
      <c r="M69" s="164">
        <f t="shared" ref="M69:P69" si="82">SUM(M58:M68)</f>
        <v>0</v>
      </c>
      <c r="N69" s="164">
        <f t="shared" si="82"/>
        <v>0</v>
      </c>
      <c r="O69" s="164">
        <f t="shared" si="82"/>
        <v>0</v>
      </c>
      <c r="P69" s="165">
        <f t="shared" si="82"/>
        <v>17</v>
      </c>
      <c r="Q69" s="163">
        <f t="shared" ref="Q69" si="83">COUNTA(Q58:Q68)</f>
        <v>3</v>
      </c>
      <c r="R69" s="166">
        <f t="shared" ref="R69:AA69" si="84">SUM(R58:R68)</f>
        <v>75</v>
      </c>
      <c r="S69" s="167">
        <f t="shared" si="84"/>
        <v>30</v>
      </c>
      <c r="T69" s="167">
        <f t="shared" si="84"/>
        <v>45</v>
      </c>
      <c r="U69" s="168">
        <f t="shared" si="84"/>
        <v>0</v>
      </c>
      <c r="V69" s="165">
        <f t="shared" si="84"/>
        <v>27</v>
      </c>
      <c r="W69" s="163">
        <f t="shared" ref="W69" si="85">COUNTA(W58:W68)</f>
        <v>2</v>
      </c>
      <c r="X69" s="169">
        <f t="shared" ref="X69" si="86">SUM(X58:X68)</f>
        <v>60</v>
      </c>
      <c r="Y69" s="170">
        <f t="shared" si="84"/>
        <v>30</v>
      </c>
      <c r="Z69" s="170">
        <f t="shared" si="84"/>
        <v>45</v>
      </c>
      <c r="AA69" s="171">
        <f t="shared" si="84"/>
        <v>60</v>
      </c>
    </row>
    <row r="70" spans="1:27" s="110" customFormat="1" ht="9.9" customHeight="1">
      <c r="A70" s="106"/>
      <c r="B70" s="107"/>
      <c r="C70" s="108"/>
      <c r="D70" s="105"/>
      <c r="E70" s="105"/>
      <c r="F70" s="105"/>
      <c r="G70" s="105"/>
      <c r="H70" s="105"/>
      <c r="I70" s="105"/>
      <c r="J70" s="108"/>
      <c r="K70" s="108"/>
      <c r="L70" s="109"/>
      <c r="M70" s="109"/>
      <c r="N70" s="109"/>
      <c r="O70" s="109"/>
      <c r="P70" s="108"/>
      <c r="Q70" s="108"/>
      <c r="R70" s="108"/>
      <c r="S70" s="108"/>
      <c r="T70" s="108"/>
      <c r="U70" s="108"/>
      <c r="V70" s="108"/>
      <c r="W70" s="108"/>
      <c r="X70" s="108"/>
      <c r="Y70" s="108"/>
      <c r="Z70" s="108"/>
      <c r="AA70" s="141"/>
    </row>
    <row r="71" spans="1:27" ht="15" customHeight="1">
      <c r="A71" s="363" t="s">
        <v>98</v>
      </c>
      <c r="B71" s="364"/>
      <c r="C71" s="111"/>
      <c r="D71" s="112"/>
      <c r="E71" s="113"/>
      <c r="F71" s="114" t="s">
        <v>9</v>
      </c>
      <c r="G71" s="114" t="s">
        <v>10</v>
      </c>
      <c r="H71" s="114" t="s">
        <v>11</v>
      </c>
      <c r="I71" s="115" t="s">
        <v>12</v>
      </c>
      <c r="J71" s="112"/>
      <c r="K71" s="113"/>
      <c r="L71" s="114" t="s">
        <v>9</v>
      </c>
      <c r="M71" s="114" t="s">
        <v>10</v>
      </c>
      <c r="N71" s="114" t="s">
        <v>11</v>
      </c>
      <c r="O71" s="115" t="s">
        <v>12</v>
      </c>
      <c r="P71" s="116"/>
      <c r="Q71" s="113"/>
      <c r="R71" s="114" t="s">
        <v>9</v>
      </c>
      <c r="S71" s="114" t="s">
        <v>10</v>
      </c>
      <c r="T71" s="114" t="s">
        <v>11</v>
      </c>
      <c r="U71" s="115" t="s">
        <v>12</v>
      </c>
      <c r="V71" s="112"/>
      <c r="W71" s="113"/>
      <c r="X71" s="114" t="s">
        <v>9</v>
      </c>
      <c r="Y71" s="114" t="s">
        <v>10</v>
      </c>
      <c r="Z71" s="114" t="s">
        <v>11</v>
      </c>
      <c r="AA71" s="117" t="s">
        <v>12</v>
      </c>
    </row>
    <row r="72" spans="1:27" ht="45" customHeight="1" thickBot="1">
      <c r="A72" s="365"/>
      <c r="B72" s="366"/>
      <c r="C72" s="118"/>
      <c r="D72" s="119">
        <f>D69+D36</f>
        <v>11</v>
      </c>
      <c r="E72" s="120">
        <f t="shared" ref="E72:I72" si="87">E69+E36</f>
        <v>930</v>
      </c>
      <c r="F72" s="121">
        <f t="shared" si="87"/>
        <v>420</v>
      </c>
      <c r="G72" s="121">
        <f t="shared" si="87"/>
        <v>135</v>
      </c>
      <c r="H72" s="121">
        <f t="shared" si="87"/>
        <v>255</v>
      </c>
      <c r="I72" s="122">
        <f t="shared" si="87"/>
        <v>120</v>
      </c>
      <c r="J72" s="123" t="str">
        <f>TEXT(J69+J36,0)</f>
        <v>28</v>
      </c>
      <c r="K72" s="124" t="str">
        <f t="shared" ref="K72:AA72" si="88">TEXT(K69+K36,0)</f>
        <v>4</v>
      </c>
      <c r="L72" s="121" t="str">
        <f t="shared" si="88"/>
        <v>150</v>
      </c>
      <c r="M72" s="121" t="str">
        <f t="shared" si="88"/>
        <v>45</v>
      </c>
      <c r="N72" s="121" t="str">
        <f t="shared" si="88"/>
        <v>90</v>
      </c>
      <c r="O72" s="122" t="str">
        <f t="shared" si="88"/>
        <v>30</v>
      </c>
      <c r="P72" s="125" t="str">
        <f>TEXT(P69+P36,0)</f>
        <v>30</v>
      </c>
      <c r="Q72" s="124" t="str">
        <f t="shared" si="88"/>
        <v>5</v>
      </c>
      <c r="R72" s="121" t="str">
        <f t="shared" si="88"/>
        <v>180</v>
      </c>
      <c r="S72" s="121" t="str">
        <f t="shared" si="88"/>
        <v>60</v>
      </c>
      <c r="T72" s="121" t="str">
        <f t="shared" si="88"/>
        <v>105</v>
      </c>
      <c r="U72" s="122" t="str">
        <f t="shared" si="88"/>
        <v>30</v>
      </c>
      <c r="V72" s="126" t="str">
        <f t="shared" si="88"/>
        <v>30</v>
      </c>
      <c r="W72" s="124" t="str">
        <f t="shared" si="88"/>
        <v>2</v>
      </c>
      <c r="X72" s="121" t="str">
        <f t="shared" si="88"/>
        <v>90</v>
      </c>
      <c r="Y72" s="121" t="str">
        <f t="shared" si="88"/>
        <v>30</v>
      </c>
      <c r="Z72" s="121" t="str">
        <f t="shared" si="88"/>
        <v>60</v>
      </c>
      <c r="AA72" s="127" t="str">
        <f t="shared" si="88"/>
        <v>60</v>
      </c>
    </row>
    <row r="73" spans="1:27" s="10" customFormat="1" ht="18" thickBot="1">
      <c r="A73" s="3"/>
      <c r="B73" s="6"/>
      <c r="C73" s="128"/>
      <c r="D73" s="6" t="s">
        <v>68</v>
      </c>
      <c r="E73" s="6"/>
      <c r="F73" s="6"/>
      <c r="G73" s="6"/>
      <c r="H73" s="6"/>
      <c r="I73" s="6"/>
      <c r="J73" s="6"/>
      <c r="K73" s="6"/>
      <c r="L73" s="129"/>
      <c r="M73" s="130">
        <f>(VALUE(L72)+VALUE(M72)+VALUE(N72)+VALUE(O72))</f>
        <v>315</v>
      </c>
      <c r="N73" s="130"/>
      <c r="O73" s="131"/>
      <c r="P73" s="132"/>
      <c r="Q73" s="6"/>
      <c r="R73" s="129"/>
      <c r="S73" s="130">
        <f>(VALUE(R72)+VALUE(S72)+VALUE(T72)+VALUE(U72))</f>
        <v>375</v>
      </c>
      <c r="T73" s="130"/>
      <c r="U73" s="131"/>
      <c r="V73" s="132"/>
      <c r="W73" s="6"/>
      <c r="X73" s="129"/>
      <c r="Y73" s="130">
        <f>VALUE(X72)+VALUE(Y72)+VALUE(Z72)+VALUE(AA72)</f>
        <v>240</v>
      </c>
      <c r="Z73" s="130"/>
      <c r="AA73" s="133"/>
    </row>
    <row r="74" spans="1:27" s="10" customFormat="1" ht="5.0999999999999996" customHeight="1" thickBot="1">
      <c r="A74" s="3"/>
      <c r="B74" s="6"/>
      <c r="C74" s="128"/>
      <c r="D74" s="6"/>
      <c r="E74" s="6"/>
      <c r="F74" s="6"/>
      <c r="G74" s="6"/>
      <c r="H74" s="6"/>
      <c r="I74" s="6"/>
      <c r="J74" s="6"/>
      <c r="K74" s="6"/>
      <c r="L74" s="149"/>
      <c r="M74" s="150"/>
      <c r="N74" s="150"/>
      <c r="O74" s="149"/>
      <c r="P74" s="6"/>
      <c r="Q74" s="6"/>
      <c r="R74" s="149"/>
      <c r="S74" s="150"/>
      <c r="T74" s="150"/>
      <c r="U74" s="149"/>
      <c r="V74" s="6"/>
      <c r="W74" s="6"/>
      <c r="X74" s="149"/>
      <c r="Y74" s="150"/>
      <c r="Z74" s="150"/>
      <c r="AA74" s="151"/>
    </row>
    <row r="75" spans="1:27" ht="24.9" customHeight="1">
      <c r="A75" s="59" t="s">
        <v>99</v>
      </c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1"/>
      <c r="Q75" s="62"/>
      <c r="R75" s="61"/>
      <c r="S75" s="61"/>
      <c r="T75" s="61"/>
      <c r="U75" s="61"/>
      <c r="V75" s="61"/>
      <c r="W75" s="61"/>
      <c r="X75" s="61"/>
      <c r="Y75" s="61"/>
      <c r="Z75" s="61"/>
      <c r="AA75" s="63"/>
    </row>
    <row r="76" spans="1:27" ht="20.100000000000001" customHeight="1">
      <c r="A76" s="15">
        <v>1</v>
      </c>
      <c r="B76" s="68" t="s">
        <v>33</v>
      </c>
      <c r="C76" s="69"/>
      <c r="D76" s="148">
        <f t="shared" ref="D76" si="89">COUNTA(K76,Q76,W76)</f>
        <v>0</v>
      </c>
      <c r="E76" s="71">
        <f t="shared" ref="E76" si="90">SUM(F76:I76)</f>
        <v>45</v>
      </c>
      <c r="F76" s="76">
        <f t="shared" ref="F76" si="91">SUM(L76,R76,X76)</f>
        <v>0</v>
      </c>
      <c r="G76" s="76">
        <f t="shared" ref="G76" si="92">SUM(M76,S76,Y76)</f>
        <v>0</v>
      </c>
      <c r="H76" s="72">
        <f t="shared" ref="H76" si="93">SUM(N76,T76,Z76)</f>
        <v>0</v>
      </c>
      <c r="I76" s="73">
        <f t="shared" ref="I76" si="94">SUM(O76,U76,AA76)</f>
        <v>45</v>
      </c>
      <c r="J76" s="74"/>
      <c r="K76" s="75"/>
      <c r="L76" s="77"/>
      <c r="M76" s="78"/>
      <c r="N76" s="78"/>
      <c r="O76" s="79"/>
      <c r="P76" s="80"/>
      <c r="Q76" s="81"/>
      <c r="R76" s="82"/>
      <c r="S76" s="83"/>
      <c r="T76" s="83"/>
      <c r="U76" s="84"/>
      <c r="V76" s="85">
        <v>5</v>
      </c>
      <c r="W76" s="81"/>
      <c r="X76" s="77"/>
      <c r="Y76" s="78"/>
      <c r="Z76" s="78"/>
      <c r="AA76" s="86">
        <v>45</v>
      </c>
    </row>
    <row r="77" spans="1:27" ht="20.100000000000001" customHeight="1">
      <c r="A77" s="15">
        <v>2</v>
      </c>
      <c r="B77" s="68" t="s">
        <v>34</v>
      </c>
      <c r="C77" s="69" t="s">
        <v>57</v>
      </c>
      <c r="D77" s="148">
        <f t="shared" ref="D77:D85" si="95">COUNTA(K77,Q77,W77)</f>
        <v>0</v>
      </c>
      <c r="E77" s="71">
        <f t="shared" ref="E77:E85" si="96">SUM(F77:I77)</f>
        <v>45</v>
      </c>
      <c r="F77" s="76">
        <f t="shared" ref="F77:F85" si="97">SUM(L77,R77,X77)</f>
        <v>0</v>
      </c>
      <c r="G77" s="76">
        <f t="shared" ref="G77:G85" si="98">SUM(M77,S77,Y77)</f>
        <v>45</v>
      </c>
      <c r="H77" s="72">
        <f t="shared" ref="H77:H85" si="99">SUM(N77,T77,Z77)</f>
        <v>0</v>
      </c>
      <c r="I77" s="73">
        <f t="shared" ref="I77:I85" si="100">SUM(O77,U77,AA77)</f>
        <v>0</v>
      </c>
      <c r="J77" s="74"/>
      <c r="K77" s="75"/>
      <c r="L77" s="77"/>
      <c r="M77" s="78"/>
      <c r="N77" s="78"/>
      <c r="O77" s="79"/>
      <c r="P77" s="80">
        <v>8</v>
      </c>
      <c r="Q77" s="81"/>
      <c r="R77" s="82"/>
      <c r="S77" s="83">
        <v>15</v>
      </c>
      <c r="T77" s="83"/>
      <c r="U77" s="84"/>
      <c r="V77" s="85">
        <v>12</v>
      </c>
      <c r="W77" s="81"/>
      <c r="X77" s="77"/>
      <c r="Y77" s="78">
        <v>30</v>
      </c>
      <c r="Z77" s="78"/>
      <c r="AA77" s="86"/>
    </row>
    <row r="78" spans="1:27" ht="20.100000000000001" customHeight="1">
      <c r="A78" s="15">
        <v>3</v>
      </c>
      <c r="B78" s="68" t="s">
        <v>45</v>
      </c>
      <c r="C78" s="69" t="s">
        <v>57</v>
      </c>
      <c r="D78" s="148">
        <f t="shared" si="95"/>
        <v>0</v>
      </c>
      <c r="E78" s="71">
        <f t="shared" si="96"/>
        <v>45</v>
      </c>
      <c r="F78" s="76">
        <f t="shared" si="97"/>
        <v>30</v>
      </c>
      <c r="G78" s="76">
        <f t="shared" si="98"/>
        <v>0</v>
      </c>
      <c r="H78" s="72">
        <f t="shared" si="99"/>
        <v>15</v>
      </c>
      <c r="I78" s="73">
        <f t="shared" si="100"/>
        <v>0</v>
      </c>
      <c r="J78" s="74"/>
      <c r="K78" s="75"/>
      <c r="L78" s="77"/>
      <c r="M78" s="78"/>
      <c r="N78" s="78"/>
      <c r="O78" s="79"/>
      <c r="P78" s="80">
        <v>3</v>
      </c>
      <c r="Q78" s="81"/>
      <c r="R78" s="82">
        <v>30</v>
      </c>
      <c r="S78" s="83"/>
      <c r="T78" s="83">
        <v>15</v>
      </c>
      <c r="U78" s="84"/>
      <c r="V78" s="85"/>
      <c r="W78" s="81"/>
      <c r="X78" s="77"/>
      <c r="Y78" s="78"/>
      <c r="Z78" s="78"/>
      <c r="AA78" s="86"/>
    </row>
    <row r="79" spans="1:27" ht="20.100000000000001" customHeight="1">
      <c r="A79" s="15">
        <v>4</v>
      </c>
      <c r="B79" s="68" t="s">
        <v>46</v>
      </c>
      <c r="C79" s="69" t="s">
        <v>57</v>
      </c>
      <c r="D79" s="148">
        <f t="shared" si="95"/>
        <v>0</v>
      </c>
      <c r="E79" s="71">
        <f t="shared" si="96"/>
        <v>30</v>
      </c>
      <c r="F79" s="76">
        <f t="shared" si="97"/>
        <v>15</v>
      </c>
      <c r="G79" s="76">
        <f t="shared" si="98"/>
        <v>0</v>
      </c>
      <c r="H79" s="72">
        <f t="shared" si="99"/>
        <v>0</v>
      </c>
      <c r="I79" s="73">
        <f t="shared" si="100"/>
        <v>15</v>
      </c>
      <c r="J79" s="74"/>
      <c r="K79" s="75"/>
      <c r="L79" s="77"/>
      <c r="M79" s="78"/>
      <c r="N79" s="78"/>
      <c r="O79" s="79"/>
      <c r="P79" s="80"/>
      <c r="Q79" s="81"/>
      <c r="R79" s="82"/>
      <c r="S79" s="83"/>
      <c r="T79" s="83" t="s">
        <v>58</v>
      </c>
      <c r="U79" s="84"/>
      <c r="V79" s="85">
        <v>3</v>
      </c>
      <c r="W79" s="81"/>
      <c r="X79" s="77">
        <v>15</v>
      </c>
      <c r="Y79" s="78"/>
      <c r="Z79" s="78"/>
      <c r="AA79" s="86">
        <v>15</v>
      </c>
    </row>
    <row r="80" spans="1:27" ht="20.100000000000001" customHeight="1">
      <c r="A80" s="15">
        <v>5</v>
      </c>
      <c r="B80" s="68" t="s">
        <v>53</v>
      </c>
      <c r="C80" s="69" t="s">
        <v>57</v>
      </c>
      <c r="D80" s="148">
        <f t="shared" si="95"/>
        <v>0</v>
      </c>
      <c r="E80" s="71">
        <f t="shared" si="96"/>
        <v>30</v>
      </c>
      <c r="F80" s="76">
        <f t="shared" si="97"/>
        <v>15</v>
      </c>
      <c r="G80" s="76">
        <f t="shared" si="98"/>
        <v>0</v>
      </c>
      <c r="H80" s="72">
        <f t="shared" si="99"/>
        <v>0</v>
      </c>
      <c r="I80" s="73">
        <f t="shared" si="100"/>
        <v>15</v>
      </c>
      <c r="J80" s="74"/>
      <c r="K80" s="75"/>
      <c r="L80" s="77"/>
      <c r="M80" s="78"/>
      <c r="N80" s="78"/>
      <c r="O80" s="79"/>
      <c r="P80" s="80">
        <v>2</v>
      </c>
      <c r="Q80" s="81"/>
      <c r="R80" s="82">
        <v>15</v>
      </c>
      <c r="S80" s="83"/>
      <c r="T80" s="83"/>
      <c r="U80" s="84">
        <v>15</v>
      </c>
      <c r="V80" s="85"/>
      <c r="W80" s="81"/>
      <c r="X80" s="77"/>
      <c r="Y80" s="78"/>
      <c r="Z80" s="78"/>
      <c r="AA80" s="86"/>
    </row>
    <row r="81" spans="1:27" ht="20.100000000000001" customHeight="1">
      <c r="A81" s="15">
        <v>6</v>
      </c>
      <c r="B81" s="68" t="s">
        <v>47</v>
      </c>
      <c r="C81" s="69" t="s">
        <v>57</v>
      </c>
      <c r="D81" s="148">
        <f t="shared" si="95"/>
        <v>0</v>
      </c>
      <c r="E81" s="71">
        <f t="shared" si="96"/>
        <v>30</v>
      </c>
      <c r="F81" s="76">
        <f t="shared" si="97"/>
        <v>15</v>
      </c>
      <c r="G81" s="76">
        <f t="shared" si="98"/>
        <v>0</v>
      </c>
      <c r="H81" s="72">
        <f t="shared" si="99"/>
        <v>15</v>
      </c>
      <c r="I81" s="73">
        <f t="shared" si="100"/>
        <v>0</v>
      </c>
      <c r="J81" s="74"/>
      <c r="K81" s="75"/>
      <c r="L81" s="77"/>
      <c r="M81" s="78"/>
      <c r="N81" s="78"/>
      <c r="O81" s="79"/>
      <c r="P81" s="80"/>
      <c r="Q81" s="81"/>
      <c r="R81" s="82"/>
      <c r="S81" s="83"/>
      <c r="T81" s="83"/>
      <c r="U81" s="84"/>
      <c r="V81" s="85">
        <v>3</v>
      </c>
      <c r="W81" s="81"/>
      <c r="X81" s="77">
        <v>15</v>
      </c>
      <c r="Y81" s="78"/>
      <c r="Z81" s="78">
        <v>15</v>
      </c>
      <c r="AA81" s="86"/>
    </row>
    <row r="82" spans="1:27" ht="20.100000000000001" customHeight="1">
      <c r="A82" s="15">
        <v>8</v>
      </c>
      <c r="B82" s="134" t="s">
        <v>83</v>
      </c>
      <c r="C82" s="69"/>
      <c r="D82" s="148">
        <f t="shared" si="95"/>
        <v>1</v>
      </c>
      <c r="E82" s="71">
        <f t="shared" si="96"/>
        <v>30</v>
      </c>
      <c r="F82" s="76">
        <f t="shared" si="97"/>
        <v>15</v>
      </c>
      <c r="G82" s="76">
        <f t="shared" si="98"/>
        <v>0</v>
      </c>
      <c r="H82" s="72">
        <f t="shared" si="99"/>
        <v>15</v>
      </c>
      <c r="I82" s="73">
        <f t="shared" si="100"/>
        <v>0</v>
      </c>
      <c r="J82" s="74"/>
      <c r="K82" s="75"/>
      <c r="L82" s="77"/>
      <c r="M82" s="78"/>
      <c r="N82" s="78"/>
      <c r="O82" s="79"/>
      <c r="P82" s="80">
        <v>2</v>
      </c>
      <c r="Q82" s="81" t="s">
        <v>5</v>
      </c>
      <c r="R82" s="82">
        <v>15</v>
      </c>
      <c r="S82" s="83"/>
      <c r="T82" s="83">
        <v>15</v>
      </c>
      <c r="U82" s="84"/>
      <c r="V82" s="85"/>
      <c r="W82" s="81"/>
      <c r="X82" s="77"/>
      <c r="Y82" s="78"/>
      <c r="Z82" s="78"/>
      <c r="AA82" s="86"/>
    </row>
    <row r="83" spans="1:27" ht="20.100000000000001" customHeight="1">
      <c r="A83" s="15">
        <v>9</v>
      </c>
      <c r="B83" s="134" t="s">
        <v>84</v>
      </c>
      <c r="C83" s="69"/>
      <c r="D83" s="148">
        <f t="shared" si="95"/>
        <v>1</v>
      </c>
      <c r="E83" s="71">
        <f t="shared" si="96"/>
        <v>30</v>
      </c>
      <c r="F83" s="76">
        <f t="shared" si="97"/>
        <v>15</v>
      </c>
      <c r="G83" s="76">
        <f t="shared" si="98"/>
        <v>0</v>
      </c>
      <c r="H83" s="72">
        <f t="shared" si="99"/>
        <v>15</v>
      </c>
      <c r="I83" s="73">
        <f t="shared" si="100"/>
        <v>0</v>
      </c>
      <c r="J83" s="74"/>
      <c r="K83" s="75"/>
      <c r="L83" s="77"/>
      <c r="M83" s="78"/>
      <c r="N83" s="78"/>
      <c r="O83" s="79"/>
      <c r="P83" s="80">
        <v>2</v>
      </c>
      <c r="Q83" s="81" t="s">
        <v>5</v>
      </c>
      <c r="R83" s="82">
        <v>15</v>
      </c>
      <c r="S83" s="83"/>
      <c r="T83" s="83">
        <v>15</v>
      </c>
      <c r="U83" s="84"/>
      <c r="V83" s="85"/>
      <c r="W83" s="81"/>
      <c r="X83" s="77"/>
      <c r="Y83" s="78"/>
      <c r="Z83" s="78"/>
      <c r="AA83" s="86"/>
    </row>
    <row r="84" spans="1:27" ht="20.100000000000001" customHeight="1">
      <c r="A84" s="15">
        <v>10</v>
      </c>
      <c r="B84" s="134" t="s">
        <v>85</v>
      </c>
      <c r="C84" s="69"/>
      <c r="D84" s="148">
        <f t="shared" si="95"/>
        <v>1</v>
      </c>
      <c r="E84" s="71">
        <f t="shared" si="96"/>
        <v>30</v>
      </c>
      <c r="F84" s="76">
        <f t="shared" si="97"/>
        <v>15</v>
      </c>
      <c r="G84" s="76">
        <f t="shared" si="98"/>
        <v>0</v>
      </c>
      <c r="H84" s="72">
        <f t="shared" si="99"/>
        <v>15</v>
      </c>
      <c r="I84" s="73">
        <f t="shared" si="100"/>
        <v>0</v>
      </c>
      <c r="J84" s="74"/>
      <c r="K84" s="75"/>
      <c r="L84" s="77"/>
      <c r="M84" s="78"/>
      <c r="N84" s="78"/>
      <c r="O84" s="79"/>
      <c r="P84" s="80"/>
      <c r="Q84" s="81"/>
      <c r="R84" s="82"/>
      <c r="S84" s="83"/>
      <c r="T84" s="83"/>
      <c r="U84" s="84"/>
      <c r="V84" s="85">
        <v>2</v>
      </c>
      <c r="W84" s="81" t="s">
        <v>5</v>
      </c>
      <c r="X84" s="77">
        <v>15</v>
      </c>
      <c r="Y84" s="78"/>
      <c r="Z84" s="78">
        <v>15</v>
      </c>
      <c r="AA84" s="86"/>
    </row>
    <row r="85" spans="1:27" ht="20.100000000000001" customHeight="1">
      <c r="A85" s="15">
        <v>11</v>
      </c>
      <c r="B85" s="134" t="s">
        <v>86</v>
      </c>
      <c r="C85" s="69"/>
      <c r="D85" s="148">
        <f t="shared" si="95"/>
        <v>1</v>
      </c>
      <c r="E85" s="71">
        <f t="shared" si="96"/>
        <v>30</v>
      </c>
      <c r="F85" s="76">
        <f t="shared" si="97"/>
        <v>15</v>
      </c>
      <c r="G85" s="76">
        <f t="shared" si="98"/>
        <v>0</v>
      </c>
      <c r="H85" s="72">
        <f t="shared" si="99"/>
        <v>15</v>
      </c>
      <c r="I85" s="73">
        <f t="shared" si="100"/>
        <v>0</v>
      </c>
      <c r="J85" s="74"/>
      <c r="K85" s="75"/>
      <c r="L85" s="77"/>
      <c r="M85" s="78"/>
      <c r="N85" s="78"/>
      <c r="O85" s="79"/>
      <c r="P85" s="80"/>
      <c r="Q85" s="81"/>
      <c r="R85" s="82"/>
      <c r="S85" s="83"/>
      <c r="T85" s="83"/>
      <c r="U85" s="84"/>
      <c r="V85" s="85">
        <v>2</v>
      </c>
      <c r="W85" s="81" t="s">
        <v>5</v>
      </c>
      <c r="X85" s="77">
        <v>15</v>
      </c>
      <c r="Y85" s="78"/>
      <c r="Z85" s="78">
        <v>15</v>
      </c>
      <c r="AA85" s="86"/>
    </row>
    <row r="86" spans="1:27" ht="17.399999999999999">
      <c r="A86" s="172"/>
      <c r="B86" s="156" t="s">
        <v>90</v>
      </c>
      <c r="C86" s="157"/>
      <c r="D86" s="158">
        <f>SUM(D76:D85)</f>
        <v>4</v>
      </c>
      <c r="E86" s="159">
        <f t="shared" ref="E86:I86" si="101">SUM(E76:E85)</f>
        <v>345</v>
      </c>
      <c r="F86" s="160">
        <f t="shared" si="101"/>
        <v>135</v>
      </c>
      <c r="G86" s="160">
        <f t="shared" si="101"/>
        <v>45</v>
      </c>
      <c r="H86" s="160">
        <f t="shared" si="101"/>
        <v>90</v>
      </c>
      <c r="I86" s="161">
        <f t="shared" si="101"/>
        <v>75</v>
      </c>
      <c r="J86" s="162">
        <f>SUM(J76:J85)</f>
        <v>0</v>
      </c>
      <c r="K86" s="163">
        <f>COUNTA(K76:K85)</f>
        <v>0</v>
      </c>
      <c r="L86" s="164">
        <f>SUM(L76:L85)</f>
        <v>0</v>
      </c>
      <c r="M86" s="164">
        <f t="shared" ref="M86:P86" si="102">SUM(M76:M85)</f>
        <v>0</v>
      </c>
      <c r="N86" s="164">
        <f t="shared" si="102"/>
        <v>0</v>
      </c>
      <c r="O86" s="164">
        <f t="shared" si="102"/>
        <v>0</v>
      </c>
      <c r="P86" s="165">
        <f t="shared" si="102"/>
        <v>17</v>
      </c>
      <c r="Q86" s="163">
        <f t="shared" ref="Q86" si="103">COUNTA(Q76:Q85)</f>
        <v>2</v>
      </c>
      <c r="R86" s="166">
        <f t="shared" ref="R86" si="104">SUM(R76:R85)</f>
        <v>75</v>
      </c>
      <c r="S86" s="167">
        <f t="shared" ref="S86" si="105">SUM(S76:S85)</f>
        <v>15</v>
      </c>
      <c r="T86" s="167">
        <f t="shared" ref="T86" si="106">SUM(T76:T85)</f>
        <v>45</v>
      </c>
      <c r="U86" s="168">
        <f t="shared" ref="U86:V86" si="107">SUM(U76:U85)</f>
        <v>15</v>
      </c>
      <c r="V86" s="165">
        <f t="shared" si="107"/>
        <v>27</v>
      </c>
      <c r="W86" s="163">
        <f t="shared" ref="W86" si="108">COUNTA(W76:W85)</f>
        <v>2</v>
      </c>
      <c r="X86" s="169">
        <f t="shared" ref="X86" si="109">SUM(X76:X85)</f>
        <v>60</v>
      </c>
      <c r="Y86" s="170">
        <f t="shared" ref="Y86" si="110">SUM(Y76:Y85)</f>
        <v>30</v>
      </c>
      <c r="Z86" s="170">
        <f t="shared" ref="Z86" si="111">SUM(Z76:Z85)</f>
        <v>45</v>
      </c>
      <c r="AA86" s="171">
        <f t="shared" ref="AA86" si="112">SUM(AA76:AA85)</f>
        <v>60</v>
      </c>
    </row>
    <row r="87" spans="1:27" s="110" customFormat="1" ht="5.0999999999999996" customHeight="1">
      <c r="A87" s="106"/>
      <c r="B87" s="107"/>
      <c r="C87" s="108"/>
      <c r="D87" s="105"/>
      <c r="E87" s="105"/>
      <c r="F87" s="105"/>
      <c r="G87" s="105"/>
      <c r="H87" s="105"/>
      <c r="I87" s="105"/>
      <c r="J87" s="108"/>
      <c r="K87" s="108"/>
      <c r="L87" s="109"/>
      <c r="M87" s="109"/>
      <c r="N87" s="109"/>
      <c r="O87" s="109"/>
      <c r="P87" s="108"/>
      <c r="Q87" s="108"/>
      <c r="R87" s="108"/>
      <c r="S87" s="108"/>
      <c r="T87" s="108"/>
      <c r="U87" s="108"/>
      <c r="V87" s="108"/>
      <c r="W87" s="108"/>
      <c r="X87" s="108"/>
      <c r="Y87" s="108"/>
      <c r="Z87" s="108"/>
      <c r="AA87" s="141"/>
    </row>
    <row r="88" spans="1:27" ht="15" customHeight="1">
      <c r="A88" s="363" t="s">
        <v>92</v>
      </c>
      <c r="B88" s="364"/>
      <c r="C88" s="111"/>
      <c r="D88" s="112"/>
      <c r="E88" s="113"/>
      <c r="F88" s="114" t="s">
        <v>9</v>
      </c>
      <c r="G88" s="114" t="s">
        <v>10</v>
      </c>
      <c r="H88" s="114" t="s">
        <v>11</v>
      </c>
      <c r="I88" s="115" t="s">
        <v>12</v>
      </c>
      <c r="J88" s="112"/>
      <c r="K88" s="113"/>
      <c r="L88" s="114" t="s">
        <v>9</v>
      </c>
      <c r="M88" s="114" t="s">
        <v>10</v>
      </c>
      <c r="N88" s="114" t="s">
        <v>11</v>
      </c>
      <c r="O88" s="115" t="s">
        <v>12</v>
      </c>
      <c r="P88" s="116"/>
      <c r="Q88" s="113"/>
      <c r="R88" s="114" t="s">
        <v>9</v>
      </c>
      <c r="S88" s="114" t="s">
        <v>10</v>
      </c>
      <c r="T88" s="114" t="s">
        <v>11</v>
      </c>
      <c r="U88" s="115" t="s">
        <v>12</v>
      </c>
      <c r="V88" s="112"/>
      <c r="W88" s="113"/>
      <c r="X88" s="114" t="s">
        <v>9</v>
      </c>
      <c r="Y88" s="114" t="s">
        <v>10</v>
      </c>
      <c r="Z88" s="114" t="s">
        <v>11</v>
      </c>
      <c r="AA88" s="117" t="s">
        <v>12</v>
      </c>
    </row>
    <row r="89" spans="1:27" ht="45" customHeight="1" thickBot="1">
      <c r="A89" s="365"/>
      <c r="B89" s="366"/>
      <c r="C89" s="118"/>
      <c r="D89" s="119">
        <f>D86+D36</f>
        <v>10</v>
      </c>
      <c r="E89" s="120">
        <f t="shared" ref="E89:I89" si="113">E86+E36</f>
        <v>930</v>
      </c>
      <c r="F89" s="121">
        <f t="shared" si="113"/>
        <v>420</v>
      </c>
      <c r="G89" s="121">
        <f t="shared" si="113"/>
        <v>120</v>
      </c>
      <c r="H89" s="121">
        <f t="shared" si="113"/>
        <v>255</v>
      </c>
      <c r="I89" s="122">
        <f t="shared" si="113"/>
        <v>135</v>
      </c>
      <c r="J89" s="123" t="str">
        <f>TEXT(J86+J36,0)</f>
        <v>28</v>
      </c>
      <c r="K89" s="124" t="str">
        <f t="shared" ref="K89:AA89" si="114">TEXT(K86+K36,0)</f>
        <v>4</v>
      </c>
      <c r="L89" s="121" t="str">
        <f t="shared" si="114"/>
        <v>150</v>
      </c>
      <c r="M89" s="121" t="str">
        <f t="shared" si="114"/>
        <v>45</v>
      </c>
      <c r="N89" s="121" t="str">
        <f t="shared" si="114"/>
        <v>90</v>
      </c>
      <c r="O89" s="122" t="str">
        <f t="shared" si="114"/>
        <v>30</v>
      </c>
      <c r="P89" s="125" t="str">
        <f t="shared" si="114"/>
        <v>30</v>
      </c>
      <c r="Q89" s="124" t="str">
        <f t="shared" si="114"/>
        <v>4</v>
      </c>
      <c r="R89" s="121" t="str">
        <f t="shared" si="114"/>
        <v>180</v>
      </c>
      <c r="S89" s="121" t="str">
        <f t="shared" si="114"/>
        <v>45</v>
      </c>
      <c r="T89" s="121" t="str">
        <f t="shared" si="114"/>
        <v>105</v>
      </c>
      <c r="U89" s="122" t="str">
        <f t="shared" si="114"/>
        <v>45</v>
      </c>
      <c r="V89" s="126" t="str">
        <f t="shared" si="114"/>
        <v>30</v>
      </c>
      <c r="W89" s="124" t="str">
        <f t="shared" si="114"/>
        <v>2</v>
      </c>
      <c r="X89" s="121" t="str">
        <f t="shared" si="114"/>
        <v>90</v>
      </c>
      <c r="Y89" s="121" t="str">
        <f t="shared" si="114"/>
        <v>30</v>
      </c>
      <c r="Z89" s="121" t="str">
        <f t="shared" si="114"/>
        <v>60</v>
      </c>
      <c r="AA89" s="127" t="str">
        <f t="shared" si="114"/>
        <v>60</v>
      </c>
    </row>
    <row r="90" spans="1:27" s="10" customFormat="1" ht="18.75" customHeight="1" thickBot="1">
      <c r="A90" s="3"/>
      <c r="B90" s="6"/>
      <c r="C90" s="128"/>
      <c r="D90" s="6" t="s">
        <v>68</v>
      </c>
      <c r="E90" s="6"/>
      <c r="F90" s="6"/>
      <c r="G90" s="6"/>
      <c r="H90" s="6"/>
      <c r="I90" s="6"/>
      <c r="J90" s="6"/>
      <c r="K90" s="6"/>
      <c r="L90" s="129"/>
      <c r="M90" s="130">
        <f>(VALUE(L89)+VALUE(M89)+VALUE(N89)+VALUE(O89))</f>
        <v>315</v>
      </c>
      <c r="N90" s="130"/>
      <c r="O90" s="131"/>
      <c r="P90" s="132"/>
      <c r="Q90" s="6"/>
      <c r="R90" s="129"/>
      <c r="S90" s="130">
        <f>(VALUE(R89)+VALUE(S89)+VALUE(T89)+VALUE(U89))</f>
        <v>375</v>
      </c>
      <c r="T90" s="130"/>
      <c r="U90" s="131"/>
      <c r="V90" s="132"/>
      <c r="W90" s="6"/>
      <c r="X90" s="129"/>
      <c r="Y90" s="130">
        <f>VALUE(X89)+VALUE(Y89)+VALUE(Z89)+VALUE(AA89)</f>
        <v>240</v>
      </c>
      <c r="Z90" s="130"/>
      <c r="AA90" s="133"/>
    </row>
    <row r="91" spans="1:27" ht="5.0999999999999996" customHeight="1" thickBot="1">
      <c r="A91" s="143"/>
      <c r="B91" s="144"/>
      <c r="C91" s="145"/>
      <c r="D91" s="144"/>
      <c r="E91" s="144"/>
      <c r="F91" s="144"/>
      <c r="G91" s="144"/>
      <c r="H91" s="144"/>
      <c r="I91" s="144"/>
      <c r="J91" s="144"/>
      <c r="K91" s="144"/>
      <c r="L91" s="144"/>
      <c r="M91" s="144"/>
      <c r="N91" s="144"/>
      <c r="O91" s="144"/>
      <c r="P91" s="144"/>
      <c r="Q91" s="144"/>
      <c r="R91" s="144"/>
      <c r="S91" s="144"/>
      <c r="T91" s="144"/>
      <c r="U91" s="144"/>
      <c r="V91" s="144"/>
      <c r="W91" s="144"/>
      <c r="X91" s="144"/>
      <c r="Y91" s="144"/>
      <c r="Z91" s="144"/>
      <c r="AA91" s="146"/>
    </row>
    <row r="92" spans="1:27" ht="13.8" thickTop="1"/>
  </sheetData>
  <dataConsolidate/>
  <mergeCells count="28">
    <mergeCell ref="A71:B72"/>
    <mergeCell ref="A88:B89"/>
    <mergeCell ref="J9:J10"/>
    <mergeCell ref="K9:K10"/>
    <mergeCell ref="A35:B36"/>
    <mergeCell ref="A53:B54"/>
    <mergeCell ref="G3:H3"/>
    <mergeCell ref="A7:A11"/>
    <mergeCell ref="B7:B11"/>
    <mergeCell ref="C7:C11"/>
    <mergeCell ref="D7:D11"/>
    <mergeCell ref="E8:E11"/>
    <mergeCell ref="F9:F11"/>
    <mergeCell ref="G9:G11"/>
    <mergeCell ref="H9:H11"/>
    <mergeCell ref="E7:I7"/>
    <mergeCell ref="F8:I8"/>
    <mergeCell ref="I9:I11"/>
    <mergeCell ref="W9:W10"/>
    <mergeCell ref="X9:AA9"/>
    <mergeCell ref="L10:O10"/>
    <mergeCell ref="R10:U10"/>
    <mergeCell ref="X10:AA10"/>
    <mergeCell ref="L9:O9"/>
    <mergeCell ref="P9:P10"/>
    <mergeCell ref="Q9:Q10"/>
    <mergeCell ref="R9:U9"/>
    <mergeCell ref="V9:V10"/>
  </mergeCells>
  <phoneticPr fontId="9" type="noConversion"/>
  <printOptions horizontalCentered="1"/>
  <pageMargins left="0.39370078740157483" right="0.39370078740157483" top="0.39370078740157483" bottom="0.39370078740157483" header="0.19685039370078741" footer="0.19685039370078741"/>
  <pageSetup paperSize="9" scale="45" fitToHeight="0" orientation="portrait" r:id="rId1"/>
  <headerFooter alignWithMargins="0">
    <oddFooter>&amp;L&amp;F, &amp;A&amp;RWydrukowano: &amp;D
Strona: &amp;P/&amp;N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0.79998168889431442"/>
    <pageSetUpPr fitToPage="1"/>
  </sheetPr>
  <dimension ref="A1:AA91"/>
  <sheetViews>
    <sheetView showGridLines="0" showZeros="0" zoomScale="60" zoomScaleNormal="60" workbookViewId="0">
      <selection activeCell="J17" sqref="J17"/>
    </sheetView>
  </sheetViews>
  <sheetFormatPr defaultColWidth="9.109375" defaultRowHeight="13.2"/>
  <cols>
    <col min="1" max="1" width="5.6640625" style="2" customWidth="1"/>
    <col min="2" max="2" width="60.6640625" style="2" customWidth="1"/>
    <col min="3" max="3" width="10.6640625" style="4" customWidth="1"/>
    <col min="4" max="4" width="5.6640625" style="2" customWidth="1"/>
    <col min="5" max="5" width="8.6640625" style="2" customWidth="1"/>
    <col min="6" max="27" width="5.6640625" style="2" customWidth="1"/>
    <col min="28" max="16384" width="9.109375" style="2"/>
  </cols>
  <sheetData>
    <row r="1" spans="1:27" s="64" customFormat="1" ht="36" customHeight="1" thickTop="1">
      <c r="A1" s="20"/>
      <c r="B1" s="1"/>
      <c r="C1" s="21"/>
      <c r="D1" s="21"/>
      <c r="E1" s="21"/>
      <c r="F1" s="22"/>
      <c r="G1" s="22"/>
      <c r="H1" s="22"/>
      <c r="I1" s="22"/>
      <c r="J1" s="22"/>
      <c r="K1" s="22"/>
      <c r="L1" s="173" t="s">
        <v>63</v>
      </c>
      <c r="N1" s="21"/>
      <c r="O1" s="21"/>
      <c r="P1" s="21"/>
      <c r="Q1" s="21"/>
      <c r="R1" s="21"/>
      <c r="S1" s="21"/>
      <c r="T1" s="21"/>
      <c r="U1" s="21"/>
      <c r="V1" s="23"/>
      <c r="W1" s="23"/>
      <c r="X1" s="23"/>
      <c r="Y1" s="23"/>
      <c r="Z1" s="23"/>
      <c r="AA1" s="24"/>
    </row>
    <row r="2" spans="1:27" s="64" customFormat="1" ht="36" customHeight="1">
      <c r="A2" s="25"/>
      <c r="B2" s="5"/>
      <c r="C2" s="26"/>
      <c r="D2" s="27" t="s">
        <v>0</v>
      </c>
      <c r="E2" s="26"/>
      <c r="F2" s="28"/>
      <c r="G2" s="28"/>
      <c r="H2" s="28"/>
      <c r="I2" s="26"/>
      <c r="J2" s="26"/>
      <c r="K2" s="26"/>
      <c r="L2" s="174" t="s">
        <v>74</v>
      </c>
      <c r="N2" s="28"/>
      <c r="O2" s="29"/>
      <c r="P2" s="28"/>
      <c r="Q2" s="30"/>
      <c r="R2" s="30"/>
      <c r="S2" s="30"/>
      <c r="T2" s="30"/>
      <c r="U2" s="30"/>
      <c r="V2" s="30"/>
      <c r="W2" s="30"/>
      <c r="X2" s="30"/>
      <c r="Y2" s="30"/>
      <c r="Z2" s="30"/>
      <c r="AA2" s="31"/>
    </row>
    <row r="3" spans="1:27" s="64" customFormat="1" ht="36" customHeight="1">
      <c r="A3" s="8"/>
      <c r="B3" s="32"/>
      <c r="C3" s="28"/>
      <c r="D3" s="28"/>
      <c r="E3" s="28"/>
      <c r="F3" s="33" t="s">
        <v>64</v>
      </c>
      <c r="G3" s="325"/>
      <c r="H3" s="325"/>
      <c r="I3" s="28"/>
      <c r="J3" s="28"/>
      <c r="K3" s="28"/>
      <c r="L3" s="175" t="s">
        <v>101</v>
      </c>
      <c r="N3" s="28"/>
      <c r="O3" s="5"/>
      <c r="P3" s="34"/>
      <c r="Q3" s="5"/>
      <c r="R3" s="28"/>
      <c r="S3" s="28"/>
      <c r="T3" s="35"/>
      <c r="U3" s="35"/>
      <c r="V3" s="35"/>
      <c r="W3" s="35"/>
      <c r="X3" s="35"/>
      <c r="Y3" s="5"/>
      <c r="Z3" s="5"/>
      <c r="AA3" s="31"/>
    </row>
    <row r="4" spans="1:27" s="64" customFormat="1" ht="15.9" customHeight="1">
      <c r="A4" s="8"/>
      <c r="B4" s="32"/>
      <c r="C4" s="12"/>
      <c r="D4" s="5"/>
      <c r="E4" s="14"/>
      <c r="F4" s="5"/>
      <c r="G4" s="14"/>
      <c r="H4" s="5"/>
      <c r="I4" s="5"/>
      <c r="J4" s="36"/>
      <c r="K4" s="5"/>
      <c r="L4" s="5"/>
      <c r="M4" s="28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66" t="s">
        <v>102</v>
      </c>
    </row>
    <row r="5" spans="1:27" s="64" customFormat="1" ht="15.9" customHeight="1">
      <c r="A5" s="8"/>
      <c r="B5" s="32"/>
      <c r="C5" s="12"/>
      <c r="D5" s="5"/>
      <c r="E5" s="14"/>
      <c r="F5" s="5"/>
      <c r="G5" s="14"/>
      <c r="H5" s="5"/>
      <c r="I5" s="5"/>
      <c r="J5" s="37"/>
      <c r="K5" s="5"/>
      <c r="L5" s="177" t="s">
        <v>75</v>
      </c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7"/>
    </row>
    <row r="6" spans="1:27" s="64" customFormat="1" ht="9.9" customHeight="1" thickBot="1">
      <c r="A6" s="38"/>
      <c r="B6" s="39"/>
      <c r="C6" s="40"/>
      <c r="D6" s="39"/>
      <c r="E6" s="39"/>
      <c r="F6" s="41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42"/>
    </row>
    <row r="7" spans="1:27" ht="17.399999999999999">
      <c r="A7" s="345" t="s">
        <v>65</v>
      </c>
      <c r="B7" s="329" t="s">
        <v>3</v>
      </c>
      <c r="C7" s="348" t="s">
        <v>4</v>
      </c>
      <c r="D7" s="351" t="s">
        <v>66</v>
      </c>
      <c r="E7" s="356" t="s">
        <v>1</v>
      </c>
      <c r="F7" s="356"/>
      <c r="G7" s="356"/>
      <c r="H7" s="356"/>
      <c r="I7" s="357"/>
      <c r="J7" s="140"/>
      <c r="K7" s="153"/>
      <c r="L7" s="153"/>
      <c r="M7" s="153"/>
      <c r="N7" s="153"/>
      <c r="O7" s="153"/>
      <c r="P7" s="153"/>
      <c r="Q7" s="153"/>
      <c r="R7" s="153"/>
      <c r="S7" s="44" t="s">
        <v>2</v>
      </c>
      <c r="T7" s="153"/>
      <c r="U7" s="153"/>
      <c r="V7" s="153"/>
      <c r="W7" s="153"/>
      <c r="X7" s="153"/>
      <c r="Y7" s="153"/>
      <c r="Z7" s="153"/>
      <c r="AA7" s="45"/>
    </row>
    <row r="8" spans="1:27" ht="17.399999999999999">
      <c r="A8" s="346"/>
      <c r="B8" s="330"/>
      <c r="C8" s="349"/>
      <c r="D8" s="352"/>
      <c r="E8" s="354" t="s">
        <v>35</v>
      </c>
      <c r="F8" s="358" t="s">
        <v>67</v>
      </c>
      <c r="G8" s="359"/>
      <c r="H8" s="359"/>
      <c r="I8" s="360"/>
      <c r="J8" s="46"/>
      <c r="K8" s="47"/>
      <c r="L8" s="47"/>
      <c r="M8" s="47"/>
      <c r="N8" s="47"/>
      <c r="O8" s="47"/>
      <c r="P8" s="47"/>
      <c r="Q8" s="47"/>
      <c r="R8" s="47"/>
      <c r="S8" s="48" t="s">
        <v>68</v>
      </c>
      <c r="T8" s="47"/>
      <c r="U8" s="47"/>
      <c r="V8" s="47"/>
      <c r="W8" s="47"/>
      <c r="X8" s="47"/>
      <c r="Y8" s="47"/>
      <c r="Z8" s="47"/>
      <c r="AA8" s="49"/>
    </row>
    <row r="9" spans="1:27" ht="24.9" customHeight="1">
      <c r="A9" s="346"/>
      <c r="B9" s="330"/>
      <c r="C9" s="349"/>
      <c r="D9" s="352"/>
      <c r="E9" s="354"/>
      <c r="F9" s="309" t="s">
        <v>69</v>
      </c>
      <c r="G9" s="311" t="s">
        <v>70</v>
      </c>
      <c r="H9" s="311" t="s">
        <v>71</v>
      </c>
      <c r="I9" s="361" t="s">
        <v>72</v>
      </c>
      <c r="J9" s="342" t="s">
        <v>73</v>
      </c>
      <c r="K9" s="367" t="s">
        <v>5</v>
      </c>
      <c r="L9" s="296" t="s">
        <v>6</v>
      </c>
      <c r="M9" s="297"/>
      <c r="N9" s="297"/>
      <c r="O9" s="341"/>
      <c r="P9" s="342" t="s">
        <v>73</v>
      </c>
      <c r="Q9" s="332" t="s">
        <v>5</v>
      </c>
      <c r="R9" s="291" t="s">
        <v>7</v>
      </c>
      <c r="S9" s="292"/>
      <c r="T9" s="292"/>
      <c r="U9" s="344"/>
      <c r="V9" s="342" t="s">
        <v>73</v>
      </c>
      <c r="W9" s="332" t="s">
        <v>5</v>
      </c>
      <c r="X9" s="296" t="s">
        <v>8</v>
      </c>
      <c r="Y9" s="297"/>
      <c r="Z9" s="297"/>
      <c r="AA9" s="298"/>
    </row>
    <row r="10" spans="1:27" ht="20.100000000000001" customHeight="1">
      <c r="A10" s="346"/>
      <c r="B10" s="330"/>
      <c r="C10" s="349"/>
      <c r="D10" s="352"/>
      <c r="E10" s="354"/>
      <c r="F10" s="309"/>
      <c r="G10" s="311"/>
      <c r="H10" s="311"/>
      <c r="I10" s="361"/>
      <c r="J10" s="343"/>
      <c r="K10" s="368"/>
      <c r="L10" s="334"/>
      <c r="M10" s="335"/>
      <c r="N10" s="335"/>
      <c r="O10" s="336"/>
      <c r="P10" s="343"/>
      <c r="Q10" s="333"/>
      <c r="R10" s="337"/>
      <c r="S10" s="338"/>
      <c r="T10" s="338"/>
      <c r="U10" s="339"/>
      <c r="V10" s="343"/>
      <c r="W10" s="333"/>
      <c r="X10" s="334"/>
      <c r="Y10" s="335"/>
      <c r="Z10" s="335"/>
      <c r="AA10" s="340"/>
    </row>
    <row r="11" spans="1:27" s="10" customFormat="1" ht="20.100000000000001" customHeight="1" thickBot="1">
      <c r="A11" s="347"/>
      <c r="B11" s="331"/>
      <c r="C11" s="350"/>
      <c r="D11" s="353"/>
      <c r="E11" s="355"/>
      <c r="F11" s="310"/>
      <c r="G11" s="312"/>
      <c r="H11" s="312"/>
      <c r="I11" s="362"/>
      <c r="J11" s="50"/>
      <c r="K11" s="51"/>
      <c r="L11" s="52" t="s">
        <v>9</v>
      </c>
      <c r="M11" s="52" t="s">
        <v>10</v>
      </c>
      <c r="N11" s="52" t="s">
        <v>11</v>
      </c>
      <c r="O11" s="53" t="s">
        <v>12</v>
      </c>
      <c r="P11" s="54"/>
      <c r="Q11" s="55"/>
      <c r="R11" s="56" t="s">
        <v>9</v>
      </c>
      <c r="S11" s="56" t="s">
        <v>10</v>
      </c>
      <c r="T11" s="56" t="s">
        <v>11</v>
      </c>
      <c r="U11" s="57" t="s">
        <v>12</v>
      </c>
      <c r="V11" s="54"/>
      <c r="W11" s="55"/>
      <c r="X11" s="52" t="s">
        <v>9</v>
      </c>
      <c r="Y11" s="52" t="s">
        <v>10</v>
      </c>
      <c r="Z11" s="52" t="s">
        <v>11</v>
      </c>
      <c r="AA11" s="58" t="s">
        <v>12</v>
      </c>
    </row>
    <row r="12" spans="1:27" ht="24.9" customHeight="1">
      <c r="A12" s="59" t="s">
        <v>76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1"/>
      <c r="Q12" s="62"/>
      <c r="R12" s="61"/>
      <c r="S12" s="61"/>
      <c r="T12" s="61"/>
      <c r="U12" s="61"/>
      <c r="V12" s="61"/>
      <c r="W12" s="61"/>
      <c r="X12" s="61"/>
      <c r="Y12" s="61"/>
      <c r="Z12" s="61"/>
      <c r="AA12" s="63"/>
    </row>
    <row r="13" spans="1:27" s="87" customFormat="1" ht="20.100000000000001" customHeight="1">
      <c r="A13" s="67">
        <v>1</v>
      </c>
      <c r="B13" s="68" t="s">
        <v>14</v>
      </c>
      <c r="C13" s="69"/>
      <c r="D13" s="70">
        <f>COUNTA(K13,Q13,W13)</f>
        <v>0</v>
      </c>
      <c r="E13" s="71">
        <f>SUM(F13:I13)</f>
        <v>30</v>
      </c>
      <c r="F13" s="76">
        <f t="shared" ref="F13:I13" si="0">SUM(L13,R13,X13)</f>
        <v>15</v>
      </c>
      <c r="G13" s="76">
        <f>SUM(M13,S13,Y13)</f>
        <v>15</v>
      </c>
      <c r="H13" s="72">
        <f t="shared" si="0"/>
        <v>0</v>
      </c>
      <c r="I13" s="73">
        <f t="shared" si="0"/>
        <v>0</v>
      </c>
      <c r="J13" s="74">
        <v>3</v>
      </c>
      <c r="K13" s="75"/>
      <c r="L13" s="77">
        <v>15</v>
      </c>
      <c r="M13" s="78">
        <v>15</v>
      </c>
      <c r="N13" s="78"/>
      <c r="O13" s="79"/>
      <c r="P13" s="80"/>
      <c r="Q13" s="81"/>
      <c r="R13" s="82"/>
      <c r="S13" s="83"/>
      <c r="T13" s="83"/>
      <c r="U13" s="84"/>
      <c r="V13" s="85"/>
      <c r="W13" s="81"/>
      <c r="X13" s="77"/>
      <c r="Y13" s="78"/>
      <c r="Z13" s="78"/>
      <c r="AA13" s="86"/>
    </row>
    <row r="14" spans="1:27" s="87" customFormat="1" ht="20.100000000000001" customHeight="1">
      <c r="A14" s="67">
        <v>2</v>
      </c>
      <c r="B14" s="68" t="s">
        <v>54</v>
      </c>
      <c r="C14" s="69"/>
      <c r="D14" s="70">
        <f t="shared" ref="D14:D18" si="1">COUNTA(K14,Q14,W14)</f>
        <v>0</v>
      </c>
      <c r="E14" s="71">
        <f t="shared" ref="E14:E18" si="2">SUM(F14:I14)</f>
        <v>60</v>
      </c>
      <c r="F14" s="76">
        <f t="shared" ref="F14:F18" si="3">SUM(L14,R14,X14)</f>
        <v>30</v>
      </c>
      <c r="G14" s="76">
        <f t="shared" ref="G14:G18" si="4">SUM(M14,S14,Y14)</f>
        <v>15</v>
      </c>
      <c r="H14" s="72">
        <f t="shared" ref="H14:H18" si="5">SUM(N14,T14,Z14)</f>
        <v>15</v>
      </c>
      <c r="I14" s="73">
        <f t="shared" ref="I14:I18" si="6">SUM(O14,U14,AA14)</f>
        <v>0</v>
      </c>
      <c r="J14" s="74">
        <v>4</v>
      </c>
      <c r="K14" s="75"/>
      <c r="L14" s="77">
        <v>30</v>
      </c>
      <c r="M14" s="78">
        <v>15</v>
      </c>
      <c r="N14" s="78">
        <v>15</v>
      </c>
      <c r="O14" s="79"/>
      <c r="P14" s="80"/>
      <c r="Q14" s="81"/>
      <c r="R14" s="82"/>
      <c r="S14" s="83"/>
      <c r="T14" s="83"/>
      <c r="U14" s="84"/>
      <c r="V14" s="85"/>
      <c r="W14" s="81"/>
      <c r="X14" s="77"/>
      <c r="Y14" s="78"/>
      <c r="Z14" s="78"/>
      <c r="AA14" s="86"/>
    </row>
    <row r="15" spans="1:27" s="87" customFormat="1" ht="20.100000000000001" customHeight="1">
      <c r="A15" s="67">
        <v>3</v>
      </c>
      <c r="B15" s="68" t="s">
        <v>16</v>
      </c>
      <c r="C15" s="69"/>
      <c r="D15" s="70">
        <f t="shared" si="1"/>
        <v>1</v>
      </c>
      <c r="E15" s="71">
        <f t="shared" si="2"/>
        <v>45</v>
      </c>
      <c r="F15" s="76">
        <f t="shared" si="3"/>
        <v>30</v>
      </c>
      <c r="G15" s="76">
        <f t="shared" si="4"/>
        <v>0</v>
      </c>
      <c r="H15" s="72">
        <f t="shared" si="5"/>
        <v>15</v>
      </c>
      <c r="I15" s="73">
        <f t="shared" si="6"/>
        <v>0</v>
      </c>
      <c r="J15" s="74"/>
      <c r="K15" s="75"/>
      <c r="L15" s="77"/>
      <c r="M15" s="78"/>
      <c r="N15" s="78"/>
      <c r="O15" s="79"/>
      <c r="P15" s="80">
        <v>3</v>
      </c>
      <c r="Q15" s="81" t="s">
        <v>5</v>
      </c>
      <c r="R15" s="82">
        <v>30</v>
      </c>
      <c r="S15" s="83"/>
      <c r="T15" s="83">
        <v>15</v>
      </c>
      <c r="U15" s="84"/>
      <c r="V15" s="85"/>
      <c r="W15" s="81"/>
      <c r="X15" s="77"/>
      <c r="Y15" s="78"/>
      <c r="Z15" s="78"/>
      <c r="AA15" s="86"/>
    </row>
    <row r="16" spans="1:27" s="87" customFormat="1" ht="20.100000000000001" customHeight="1">
      <c r="A16" s="67">
        <v>4</v>
      </c>
      <c r="B16" s="68" t="s">
        <v>100</v>
      </c>
      <c r="C16" s="69"/>
      <c r="D16" s="70">
        <f t="shared" si="1"/>
        <v>0</v>
      </c>
      <c r="E16" s="71">
        <f t="shared" si="2"/>
        <v>30</v>
      </c>
      <c r="F16" s="76">
        <f t="shared" si="3"/>
        <v>15</v>
      </c>
      <c r="G16" s="76">
        <f t="shared" si="4"/>
        <v>15</v>
      </c>
      <c r="H16" s="72">
        <f t="shared" si="5"/>
        <v>0</v>
      </c>
      <c r="I16" s="73">
        <f t="shared" si="6"/>
        <v>0</v>
      </c>
      <c r="J16" s="74"/>
      <c r="K16" s="75"/>
      <c r="L16" s="77"/>
      <c r="M16" s="78"/>
      <c r="N16" s="78"/>
      <c r="O16" s="79"/>
      <c r="P16" s="80">
        <v>2</v>
      </c>
      <c r="Q16" s="81"/>
      <c r="R16" s="82">
        <v>15</v>
      </c>
      <c r="S16" s="83">
        <v>15</v>
      </c>
      <c r="T16" s="83"/>
      <c r="U16" s="84"/>
      <c r="V16" s="85"/>
      <c r="W16" s="81"/>
      <c r="X16" s="77"/>
      <c r="Y16" s="78"/>
      <c r="Z16" s="78"/>
      <c r="AA16" s="86"/>
    </row>
    <row r="17" spans="1:27" s="87" customFormat="1" ht="20.100000000000001" customHeight="1">
      <c r="A17" s="67">
        <v>5</v>
      </c>
      <c r="B17" s="68" t="s">
        <v>20</v>
      </c>
      <c r="C17" s="69"/>
      <c r="D17" s="70">
        <f t="shared" si="1"/>
        <v>0</v>
      </c>
      <c r="E17" s="71">
        <f t="shared" si="2"/>
        <v>30</v>
      </c>
      <c r="F17" s="76">
        <f t="shared" si="3"/>
        <v>15</v>
      </c>
      <c r="G17" s="76">
        <f t="shared" si="4"/>
        <v>15</v>
      </c>
      <c r="H17" s="72">
        <f t="shared" si="5"/>
        <v>0</v>
      </c>
      <c r="I17" s="73">
        <f t="shared" si="6"/>
        <v>0</v>
      </c>
      <c r="J17" s="74"/>
      <c r="K17" s="75"/>
      <c r="L17" s="77"/>
      <c r="M17" s="78"/>
      <c r="N17" s="78"/>
      <c r="O17" s="79"/>
      <c r="P17" s="80">
        <v>2</v>
      </c>
      <c r="Q17" s="81"/>
      <c r="R17" s="82">
        <v>15</v>
      </c>
      <c r="S17" s="83">
        <v>15</v>
      </c>
      <c r="T17" s="83"/>
      <c r="U17" s="84"/>
      <c r="V17" s="85"/>
      <c r="W17" s="81"/>
      <c r="X17" s="77"/>
      <c r="Y17" s="78"/>
      <c r="Z17" s="78"/>
      <c r="AA17" s="86"/>
    </row>
    <row r="18" spans="1:27" s="87" customFormat="1" ht="20.100000000000001" customHeight="1">
      <c r="A18" s="139">
        <v>6</v>
      </c>
      <c r="B18" s="68" t="s">
        <v>21</v>
      </c>
      <c r="C18" s="69"/>
      <c r="D18" s="70">
        <f t="shared" si="1"/>
        <v>0</v>
      </c>
      <c r="E18" s="71">
        <f t="shared" si="2"/>
        <v>30</v>
      </c>
      <c r="F18" s="76">
        <f t="shared" si="3"/>
        <v>15</v>
      </c>
      <c r="G18" s="76">
        <f t="shared" si="4"/>
        <v>15</v>
      </c>
      <c r="H18" s="72">
        <f t="shared" si="5"/>
        <v>0</v>
      </c>
      <c r="I18" s="73">
        <f t="shared" si="6"/>
        <v>0</v>
      </c>
      <c r="J18" s="74">
        <v>3</v>
      </c>
      <c r="K18" s="75"/>
      <c r="L18" s="77">
        <v>15</v>
      </c>
      <c r="M18" s="78">
        <v>15</v>
      </c>
      <c r="N18" s="78"/>
      <c r="O18" s="79"/>
      <c r="P18" s="80"/>
      <c r="Q18" s="81"/>
      <c r="R18" s="82"/>
      <c r="S18" s="83"/>
      <c r="T18" s="83"/>
      <c r="U18" s="84"/>
      <c r="V18" s="85"/>
      <c r="W18" s="81"/>
      <c r="X18" s="77"/>
      <c r="Y18" s="78"/>
      <c r="Z18" s="78"/>
      <c r="AA18" s="86"/>
    </row>
    <row r="19" spans="1:27" s="10" customFormat="1" ht="20.100000000000001" customHeight="1" thickBot="1">
      <c r="A19" s="138"/>
      <c r="B19" s="88" t="s">
        <v>77</v>
      </c>
      <c r="C19" s="89"/>
      <c r="D19" s="90">
        <f t="shared" ref="D19:J19" si="7">SUM(D13:D18)</f>
        <v>1</v>
      </c>
      <c r="E19" s="91">
        <f t="shared" si="7"/>
        <v>225</v>
      </c>
      <c r="F19" s="92">
        <f t="shared" si="7"/>
        <v>120</v>
      </c>
      <c r="G19" s="92">
        <f t="shared" si="7"/>
        <v>75</v>
      </c>
      <c r="H19" s="92">
        <f t="shared" si="7"/>
        <v>30</v>
      </c>
      <c r="I19" s="93">
        <f t="shared" si="7"/>
        <v>0</v>
      </c>
      <c r="J19" s="94">
        <f t="shared" si="7"/>
        <v>10</v>
      </c>
      <c r="K19" s="95">
        <f>COUNTA(K13:K18)</f>
        <v>0</v>
      </c>
      <c r="L19" s="96">
        <f>SUM(L13:L18)</f>
        <v>60</v>
      </c>
      <c r="M19" s="96">
        <f t="shared" ref="M19:P19" si="8">SUM(M13:M18)</f>
        <v>45</v>
      </c>
      <c r="N19" s="96">
        <f t="shared" si="8"/>
        <v>15</v>
      </c>
      <c r="O19" s="96">
        <f t="shared" si="8"/>
        <v>0</v>
      </c>
      <c r="P19" s="97">
        <f t="shared" si="8"/>
        <v>7</v>
      </c>
      <c r="Q19" s="95">
        <f t="shared" ref="Q19" si="9">COUNTA(Q13:Q18)</f>
        <v>1</v>
      </c>
      <c r="R19" s="98">
        <f t="shared" ref="R19" si="10">SUM(R13:R18)</f>
        <v>60</v>
      </c>
      <c r="S19" s="99">
        <f t="shared" ref="S19" si="11">SUM(S13:S18)</f>
        <v>30</v>
      </c>
      <c r="T19" s="99">
        <f t="shared" ref="T19" si="12">SUM(T13:T18)</f>
        <v>15</v>
      </c>
      <c r="U19" s="100">
        <f t="shared" ref="U19:V19" si="13">SUM(U13:U18)</f>
        <v>0</v>
      </c>
      <c r="V19" s="101">
        <f t="shared" si="13"/>
        <v>0</v>
      </c>
      <c r="W19" s="95">
        <f t="shared" ref="W19" si="14">COUNTA(W13:W18)</f>
        <v>0</v>
      </c>
      <c r="X19" s="102">
        <f t="shared" ref="X19" si="15">SUM(X13:X18)</f>
        <v>0</v>
      </c>
      <c r="Y19" s="103">
        <f t="shared" ref="Y19" si="16">SUM(Y13:Y18)</f>
        <v>0</v>
      </c>
      <c r="Z19" s="103">
        <f t="shared" ref="Z19" si="17">SUM(Z13:Z18)</f>
        <v>0</v>
      </c>
      <c r="AA19" s="104">
        <f t="shared" ref="AA19" si="18">SUM(AA13:AA18)</f>
        <v>0</v>
      </c>
    </row>
    <row r="20" spans="1:27" ht="24.9" customHeight="1">
      <c r="A20" s="59" t="s">
        <v>103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1"/>
      <c r="Q20" s="62"/>
      <c r="R20" s="61"/>
      <c r="S20" s="61"/>
      <c r="T20" s="61"/>
      <c r="U20" s="61"/>
      <c r="V20" s="61"/>
      <c r="W20" s="61"/>
      <c r="X20" s="61"/>
      <c r="Y20" s="61"/>
      <c r="Z20" s="61"/>
      <c r="AA20" s="63"/>
    </row>
    <row r="21" spans="1:27" s="87" customFormat="1" ht="20.100000000000001" customHeight="1">
      <c r="A21" s="67">
        <v>1</v>
      </c>
      <c r="B21" s="68" t="s">
        <v>23</v>
      </c>
      <c r="C21" s="69"/>
      <c r="D21" s="70">
        <f>COUNTA(K21,Q21,W21)</f>
        <v>1</v>
      </c>
      <c r="E21" s="71">
        <f>SUM(F21:I21)</f>
        <v>45</v>
      </c>
      <c r="F21" s="76">
        <f t="shared" ref="F21" si="19">SUM(L21,R21,X21)</f>
        <v>30</v>
      </c>
      <c r="G21" s="76">
        <f>SUM(M21,S21,Y21)</f>
        <v>0</v>
      </c>
      <c r="H21" s="72">
        <f t="shared" ref="H21" si="20">SUM(N21,T21,Z21)</f>
        <v>15</v>
      </c>
      <c r="I21" s="73">
        <f t="shared" ref="I21" si="21">SUM(O21,U21,AA21)</f>
        <v>0</v>
      </c>
      <c r="J21" s="74">
        <v>4</v>
      </c>
      <c r="K21" s="75" t="s">
        <v>5</v>
      </c>
      <c r="L21" s="77">
        <v>30</v>
      </c>
      <c r="M21" s="78"/>
      <c r="N21" s="78">
        <v>15</v>
      </c>
      <c r="O21" s="79"/>
      <c r="P21" s="80"/>
      <c r="Q21" s="81"/>
      <c r="R21" s="82"/>
      <c r="S21" s="83"/>
      <c r="T21" s="83"/>
      <c r="U21" s="84"/>
      <c r="V21" s="85"/>
      <c r="W21" s="81"/>
      <c r="X21" s="77"/>
      <c r="Y21" s="78"/>
      <c r="Z21" s="78"/>
      <c r="AA21" s="86"/>
    </row>
    <row r="22" spans="1:27" s="87" customFormat="1" ht="20.100000000000001" customHeight="1">
      <c r="A22" s="67">
        <v>2</v>
      </c>
      <c r="B22" s="68" t="s">
        <v>50</v>
      </c>
      <c r="C22" s="69"/>
      <c r="D22" s="70">
        <f t="shared" ref="D22:D31" si="22">COUNTA(K22,Q22,W22)</f>
        <v>1</v>
      </c>
      <c r="E22" s="71">
        <f t="shared" ref="E22:E31" si="23">SUM(F22:I22)</f>
        <v>30</v>
      </c>
      <c r="F22" s="76">
        <f t="shared" ref="F22:F31" si="24">SUM(L22,R22,X22)</f>
        <v>15</v>
      </c>
      <c r="G22" s="76">
        <f t="shared" ref="G22:G31" si="25">SUM(M22,S22,Y22)</f>
        <v>0</v>
      </c>
      <c r="H22" s="72">
        <f t="shared" ref="H22:H31" si="26">SUM(N22,T22,Z22)</f>
        <v>15</v>
      </c>
      <c r="I22" s="73">
        <f t="shared" ref="I22:I31" si="27">SUM(O22,U22,AA22)</f>
        <v>0</v>
      </c>
      <c r="J22" s="74">
        <v>3</v>
      </c>
      <c r="K22" s="75" t="s">
        <v>5</v>
      </c>
      <c r="L22" s="77">
        <v>15</v>
      </c>
      <c r="M22" s="78"/>
      <c r="N22" s="78">
        <v>15</v>
      </c>
      <c r="O22" s="79"/>
      <c r="P22" s="80"/>
      <c r="Q22" s="81"/>
      <c r="R22" s="82"/>
      <c r="S22" s="83"/>
      <c r="T22" s="83"/>
      <c r="U22" s="84"/>
      <c r="V22" s="85"/>
      <c r="W22" s="81"/>
      <c r="X22" s="77"/>
      <c r="Y22" s="78"/>
      <c r="Z22" s="78"/>
      <c r="AA22" s="86"/>
    </row>
    <row r="23" spans="1:27" s="87" customFormat="1" ht="20.100000000000001" customHeight="1">
      <c r="A23" s="67">
        <v>3</v>
      </c>
      <c r="B23" s="68" t="s">
        <v>55</v>
      </c>
      <c r="C23" s="69"/>
      <c r="D23" s="70">
        <f t="shared" si="22"/>
        <v>0</v>
      </c>
      <c r="E23" s="71">
        <f t="shared" si="23"/>
        <v>30</v>
      </c>
      <c r="F23" s="76">
        <f t="shared" si="24"/>
        <v>0</v>
      </c>
      <c r="G23" s="76">
        <f t="shared" si="25"/>
        <v>15</v>
      </c>
      <c r="H23" s="72">
        <f t="shared" si="26"/>
        <v>15</v>
      </c>
      <c r="I23" s="73">
        <f t="shared" si="27"/>
        <v>0</v>
      </c>
      <c r="J23" s="74">
        <v>3</v>
      </c>
      <c r="K23" s="75"/>
      <c r="L23" s="77"/>
      <c r="M23" s="78">
        <v>15</v>
      </c>
      <c r="N23" s="78">
        <v>15</v>
      </c>
      <c r="O23" s="79"/>
      <c r="P23" s="80"/>
      <c r="Q23" s="81"/>
      <c r="R23" s="82"/>
      <c r="S23" s="83"/>
      <c r="T23" s="83"/>
      <c r="U23" s="84"/>
      <c r="V23" s="85"/>
      <c r="W23" s="81"/>
      <c r="X23" s="77"/>
      <c r="Y23" s="78"/>
      <c r="Z23" s="78"/>
      <c r="AA23" s="86"/>
    </row>
    <row r="24" spans="1:27" s="87" customFormat="1" ht="20.100000000000001" customHeight="1">
      <c r="A24" s="67">
        <v>4</v>
      </c>
      <c r="B24" s="68" t="s">
        <v>51</v>
      </c>
      <c r="C24" s="69"/>
      <c r="D24" s="70">
        <f t="shared" si="22"/>
        <v>1</v>
      </c>
      <c r="E24" s="71">
        <f t="shared" si="23"/>
        <v>45</v>
      </c>
      <c r="F24" s="76">
        <f t="shared" si="24"/>
        <v>15</v>
      </c>
      <c r="G24" s="76">
        <f t="shared" si="25"/>
        <v>0</v>
      </c>
      <c r="H24" s="72">
        <f t="shared" si="26"/>
        <v>30</v>
      </c>
      <c r="I24" s="73">
        <f t="shared" si="27"/>
        <v>0</v>
      </c>
      <c r="J24" s="74">
        <v>4</v>
      </c>
      <c r="K24" s="75" t="s">
        <v>5</v>
      </c>
      <c r="L24" s="77">
        <v>15</v>
      </c>
      <c r="M24" s="78"/>
      <c r="N24" s="78">
        <v>30</v>
      </c>
      <c r="O24" s="79"/>
      <c r="P24" s="80"/>
      <c r="Q24" s="81"/>
      <c r="R24" s="82"/>
      <c r="S24" s="83"/>
      <c r="T24" s="83"/>
      <c r="U24" s="84"/>
      <c r="V24" s="85"/>
      <c r="W24" s="81"/>
      <c r="X24" s="77"/>
      <c r="Y24" s="78"/>
      <c r="Z24" s="78"/>
      <c r="AA24" s="86"/>
    </row>
    <row r="25" spans="1:27" s="87" customFormat="1" ht="20.100000000000001" customHeight="1">
      <c r="A25" s="67">
        <v>5</v>
      </c>
      <c r="B25" s="68" t="s">
        <v>52</v>
      </c>
      <c r="C25" s="69"/>
      <c r="D25" s="70">
        <f t="shared" si="22"/>
        <v>0</v>
      </c>
      <c r="E25" s="71">
        <f t="shared" si="23"/>
        <v>45</v>
      </c>
      <c r="F25" s="76">
        <f t="shared" si="24"/>
        <v>30</v>
      </c>
      <c r="G25" s="76">
        <f t="shared" si="25"/>
        <v>0</v>
      </c>
      <c r="H25" s="72">
        <f t="shared" si="26"/>
        <v>15</v>
      </c>
      <c r="I25" s="73">
        <f t="shared" si="27"/>
        <v>0</v>
      </c>
      <c r="J25" s="74"/>
      <c r="K25" s="75"/>
      <c r="L25" s="77"/>
      <c r="M25" s="78"/>
      <c r="N25" s="78"/>
      <c r="O25" s="79"/>
      <c r="P25" s="80">
        <v>2</v>
      </c>
      <c r="Q25" s="81"/>
      <c r="R25" s="82">
        <v>30</v>
      </c>
      <c r="S25" s="83"/>
      <c r="T25" s="83">
        <v>15</v>
      </c>
      <c r="U25" s="84"/>
      <c r="V25" s="85"/>
      <c r="W25" s="81"/>
      <c r="X25" s="77"/>
      <c r="Y25" s="78"/>
      <c r="Z25" s="78"/>
      <c r="AA25" s="86"/>
    </row>
    <row r="26" spans="1:27" s="87" customFormat="1" ht="20.100000000000001" customHeight="1">
      <c r="A26" s="67">
        <v>6</v>
      </c>
      <c r="B26" s="68" t="s">
        <v>25</v>
      </c>
      <c r="C26" s="69"/>
      <c r="D26" s="70">
        <f t="shared" si="22"/>
        <v>0</v>
      </c>
      <c r="E26" s="71">
        <f t="shared" si="23"/>
        <v>30</v>
      </c>
      <c r="F26" s="76">
        <f t="shared" si="24"/>
        <v>15</v>
      </c>
      <c r="G26" s="76">
        <f t="shared" si="25"/>
        <v>0</v>
      </c>
      <c r="H26" s="72">
        <f t="shared" si="26"/>
        <v>15</v>
      </c>
      <c r="I26" s="73">
        <f t="shared" si="27"/>
        <v>0</v>
      </c>
      <c r="J26" s="74">
        <v>3</v>
      </c>
      <c r="K26" s="75"/>
      <c r="L26" s="77">
        <v>15</v>
      </c>
      <c r="M26" s="78"/>
      <c r="N26" s="78">
        <v>15</v>
      </c>
      <c r="O26" s="79"/>
      <c r="P26" s="80"/>
      <c r="Q26" s="81"/>
      <c r="R26" s="82"/>
      <c r="S26" s="83"/>
      <c r="T26" s="83"/>
      <c r="U26" s="84"/>
      <c r="V26" s="85"/>
      <c r="W26" s="81"/>
      <c r="X26" s="77"/>
      <c r="Y26" s="78"/>
      <c r="Z26" s="78"/>
      <c r="AA26" s="86"/>
    </row>
    <row r="27" spans="1:27" s="87" customFormat="1" ht="20.100000000000001" customHeight="1">
      <c r="A27" s="67">
        <v>7</v>
      </c>
      <c r="B27" s="68" t="s">
        <v>22</v>
      </c>
      <c r="C27" s="69"/>
      <c r="D27" s="70">
        <f t="shared" si="22"/>
        <v>0</v>
      </c>
      <c r="E27" s="71">
        <f t="shared" si="23"/>
        <v>30</v>
      </c>
      <c r="F27" s="76">
        <f t="shared" si="24"/>
        <v>15</v>
      </c>
      <c r="G27" s="76">
        <f t="shared" si="25"/>
        <v>0</v>
      </c>
      <c r="H27" s="72">
        <f t="shared" si="26"/>
        <v>15</v>
      </c>
      <c r="I27" s="73">
        <f t="shared" si="27"/>
        <v>0</v>
      </c>
      <c r="J27" s="74"/>
      <c r="K27" s="75"/>
      <c r="L27" s="77"/>
      <c r="M27" s="78"/>
      <c r="N27" s="78"/>
      <c r="O27" s="79"/>
      <c r="P27" s="80">
        <v>2</v>
      </c>
      <c r="Q27" s="81"/>
      <c r="R27" s="82">
        <v>15</v>
      </c>
      <c r="S27" s="83"/>
      <c r="T27" s="83">
        <v>15</v>
      </c>
      <c r="U27" s="84"/>
      <c r="V27" s="85"/>
      <c r="W27" s="81"/>
      <c r="X27" s="77"/>
      <c r="Y27" s="78"/>
      <c r="Z27" s="78"/>
      <c r="AA27" s="86"/>
    </row>
    <row r="28" spans="1:27" s="87" customFormat="1" ht="20.100000000000001" customHeight="1">
      <c r="A28" s="67">
        <v>8</v>
      </c>
      <c r="B28" s="68" t="s">
        <v>30</v>
      </c>
      <c r="C28" s="69"/>
      <c r="D28" s="70">
        <f t="shared" si="22"/>
        <v>0</v>
      </c>
      <c r="E28" s="71">
        <f t="shared" si="23"/>
        <v>30</v>
      </c>
      <c r="F28" s="76">
        <f t="shared" si="24"/>
        <v>15</v>
      </c>
      <c r="G28" s="76">
        <f t="shared" si="25"/>
        <v>0</v>
      </c>
      <c r="H28" s="72">
        <f t="shared" si="26"/>
        <v>15</v>
      </c>
      <c r="I28" s="73">
        <f t="shared" si="27"/>
        <v>0</v>
      </c>
      <c r="J28" s="74"/>
      <c r="K28" s="75"/>
      <c r="L28" s="77"/>
      <c r="M28" s="78"/>
      <c r="N28" s="78"/>
      <c r="O28" s="79"/>
      <c r="P28" s="80">
        <v>2</v>
      </c>
      <c r="Q28" s="81"/>
      <c r="R28" s="82">
        <v>15</v>
      </c>
      <c r="S28" s="83"/>
      <c r="T28" s="83">
        <v>15</v>
      </c>
      <c r="U28" s="84"/>
      <c r="V28" s="85"/>
      <c r="W28" s="81"/>
      <c r="X28" s="77"/>
      <c r="Y28" s="78"/>
      <c r="Z28" s="78"/>
      <c r="AA28" s="86"/>
    </row>
    <row r="29" spans="1:27" s="87" customFormat="1" ht="20.100000000000001" customHeight="1">
      <c r="A29" s="67">
        <v>9</v>
      </c>
      <c r="B29" s="68" t="s">
        <v>27</v>
      </c>
      <c r="C29" s="69"/>
      <c r="D29" s="70">
        <f t="shared" si="22"/>
        <v>0</v>
      </c>
      <c r="E29" s="71">
        <f t="shared" si="23"/>
        <v>30</v>
      </c>
      <c r="F29" s="76">
        <f t="shared" si="24"/>
        <v>15</v>
      </c>
      <c r="G29" s="76">
        <f t="shared" si="25"/>
        <v>0</v>
      </c>
      <c r="H29" s="72">
        <f t="shared" si="26"/>
        <v>15</v>
      </c>
      <c r="I29" s="73">
        <f t="shared" si="27"/>
        <v>0</v>
      </c>
      <c r="J29" s="74"/>
      <c r="K29" s="75"/>
      <c r="L29" s="77"/>
      <c r="M29" s="78"/>
      <c r="N29" s="78"/>
      <c r="O29" s="79"/>
      <c r="P29" s="80"/>
      <c r="Q29" s="81"/>
      <c r="R29" s="82"/>
      <c r="S29" s="83"/>
      <c r="T29" s="83"/>
      <c r="U29" s="84"/>
      <c r="V29" s="85">
        <v>2</v>
      </c>
      <c r="W29" s="81"/>
      <c r="X29" s="77">
        <v>15</v>
      </c>
      <c r="Y29" s="78"/>
      <c r="Z29" s="78">
        <v>15</v>
      </c>
      <c r="AA29" s="86"/>
    </row>
    <row r="30" spans="1:27" s="87" customFormat="1" ht="20.100000000000001" customHeight="1">
      <c r="A30" s="67">
        <v>10</v>
      </c>
      <c r="B30" s="68" t="s">
        <v>28</v>
      </c>
      <c r="C30" s="69"/>
      <c r="D30" s="70">
        <f t="shared" si="22"/>
        <v>0</v>
      </c>
      <c r="E30" s="71">
        <f t="shared" si="23"/>
        <v>15</v>
      </c>
      <c r="F30" s="76">
        <f t="shared" si="24"/>
        <v>15</v>
      </c>
      <c r="G30" s="76">
        <f t="shared" si="25"/>
        <v>0</v>
      </c>
      <c r="H30" s="72">
        <f t="shared" si="26"/>
        <v>0</v>
      </c>
      <c r="I30" s="73">
        <f t="shared" si="27"/>
        <v>0</v>
      </c>
      <c r="J30" s="74"/>
      <c r="K30" s="75"/>
      <c r="L30" s="77"/>
      <c r="M30" s="78"/>
      <c r="N30" s="78"/>
      <c r="O30" s="79"/>
      <c r="P30" s="80"/>
      <c r="Q30" s="81"/>
      <c r="R30" s="82"/>
      <c r="S30" s="83"/>
      <c r="T30" s="83"/>
      <c r="U30" s="84"/>
      <c r="V30" s="85">
        <v>1</v>
      </c>
      <c r="W30" s="81"/>
      <c r="X30" s="77">
        <v>15</v>
      </c>
      <c r="Y30" s="78"/>
      <c r="Z30" s="78"/>
      <c r="AA30" s="86"/>
    </row>
    <row r="31" spans="1:27" s="87" customFormat="1" ht="20.100000000000001" customHeight="1">
      <c r="A31" s="67">
        <v>11</v>
      </c>
      <c r="B31" s="68" t="s">
        <v>60</v>
      </c>
      <c r="C31" s="69"/>
      <c r="D31" s="70">
        <f t="shared" si="22"/>
        <v>1</v>
      </c>
      <c r="E31" s="71">
        <f t="shared" si="23"/>
        <v>30</v>
      </c>
      <c r="F31" s="76">
        <f t="shared" si="24"/>
        <v>15</v>
      </c>
      <c r="G31" s="76">
        <f t="shared" si="25"/>
        <v>0</v>
      </c>
      <c r="H31" s="72">
        <f t="shared" si="26"/>
        <v>15</v>
      </c>
      <c r="I31" s="73">
        <f t="shared" si="27"/>
        <v>0</v>
      </c>
      <c r="J31" s="74">
        <v>3</v>
      </c>
      <c r="K31" s="75" t="s">
        <v>5</v>
      </c>
      <c r="L31" s="77">
        <v>15</v>
      </c>
      <c r="M31" s="78"/>
      <c r="N31" s="78">
        <v>15</v>
      </c>
      <c r="O31" s="79"/>
      <c r="P31" s="80"/>
      <c r="Q31" s="81"/>
      <c r="R31" s="82"/>
      <c r="S31" s="83"/>
      <c r="T31" s="83"/>
      <c r="U31" s="84"/>
      <c r="V31" s="85"/>
      <c r="W31" s="81"/>
      <c r="X31" s="77"/>
      <c r="Y31" s="78"/>
      <c r="Z31" s="78"/>
      <c r="AA31" s="86"/>
    </row>
    <row r="32" spans="1:27" s="10" customFormat="1" ht="20.100000000000001" customHeight="1">
      <c r="A32" s="172"/>
      <c r="B32" s="156" t="s">
        <v>80</v>
      </c>
      <c r="C32" s="157"/>
      <c r="D32" s="158">
        <f t="shared" ref="D32:J32" si="28">SUM(D21:D31)</f>
        <v>4</v>
      </c>
      <c r="E32" s="159">
        <f t="shared" si="28"/>
        <v>360</v>
      </c>
      <c r="F32" s="160">
        <f t="shared" si="28"/>
        <v>180</v>
      </c>
      <c r="G32" s="160">
        <f t="shared" si="28"/>
        <v>15</v>
      </c>
      <c r="H32" s="160">
        <f t="shared" si="28"/>
        <v>165</v>
      </c>
      <c r="I32" s="161">
        <f t="shared" si="28"/>
        <v>0</v>
      </c>
      <c r="J32" s="162">
        <f t="shared" si="28"/>
        <v>20</v>
      </c>
      <c r="K32" s="163">
        <f>COUNTA(K21:K31)</f>
        <v>4</v>
      </c>
      <c r="L32" s="164">
        <f>SUM(L21:L31)</f>
        <v>90</v>
      </c>
      <c r="M32" s="164">
        <f>SUM(M21:M31)</f>
        <v>15</v>
      </c>
      <c r="N32" s="164">
        <f>SUM(N21:N31)</f>
        <v>105</v>
      </c>
      <c r="O32" s="164">
        <f>SUM(O21:O31)</f>
        <v>0</v>
      </c>
      <c r="P32" s="165">
        <f>SUM(P21:P31)</f>
        <v>6</v>
      </c>
      <c r="Q32" s="163">
        <f>COUNTA(Q21:Q31)</f>
        <v>0</v>
      </c>
      <c r="R32" s="166">
        <f>SUM(R21:R31)</f>
        <v>60</v>
      </c>
      <c r="S32" s="167">
        <f>SUM(S21:S31)</f>
        <v>0</v>
      </c>
      <c r="T32" s="167">
        <f>SUM(T21:T31)</f>
        <v>45</v>
      </c>
      <c r="U32" s="168">
        <f>SUM(U21:U31)</f>
        <v>0</v>
      </c>
      <c r="V32" s="165">
        <f>SUM(V21:V31)</f>
        <v>3</v>
      </c>
      <c r="W32" s="163">
        <f>COUNTA(W21:W31)</f>
        <v>0</v>
      </c>
      <c r="X32" s="169">
        <f>SUM(X21:X31)</f>
        <v>30</v>
      </c>
      <c r="Y32" s="170">
        <f>SUM(Y21:Y31)</f>
        <v>0</v>
      </c>
      <c r="Z32" s="170">
        <f>SUM(Z21:Z31)</f>
        <v>15</v>
      </c>
      <c r="AA32" s="171">
        <f>SUM(AA21:AA31)</f>
        <v>0</v>
      </c>
    </row>
    <row r="33" spans="1:27" s="110" customFormat="1" ht="5.0999999999999996" customHeight="1">
      <c r="A33" s="106"/>
      <c r="B33" s="107"/>
      <c r="C33" s="108"/>
      <c r="D33" s="105"/>
      <c r="E33" s="105"/>
      <c r="F33" s="105"/>
      <c r="G33" s="105"/>
      <c r="H33" s="105"/>
      <c r="I33" s="105"/>
      <c r="J33" s="108"/>
      <c r="K33" s="108"/>
      <c r="L33" s="109"/>
      <c r="M33" s="109"/>
      <c r="N33" s="109"/>
      <c r="O33" s="109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41"/>
    </row>
    <row r="34" spans="1:27" ht="15" customHeight="1">
      <c r="A34" s="363" t="s">
        <v>82</v>
      </c>
      <c r="B34" s="364"/>
      <c r="C34" s="111"/>
      <c r="D34" s="112"/>
      <c r="E34" s="113"/>
      <c r="F34" s="114" t="s">
        <v>9</v>
      </c>
      <c r="G34" s="114" t="s">
        <v>10</v>
      </c>
      <c r="H34" s="114" t="s">
        <v>11</v>
      </c>
      <c r="I34" s="115" t="s">
        <v>12</v>
      </c>
      <c r="J34" s="112"/>
      <c r="K34" s="113"/>
      <c r="L34" s="114" t="s">
        <v>9</v>
      </c>
      <c r="M34" s="114" t="s">
        <v>10</v>
      </c>
      <c r="N34" s="114" t="s">
        <v>11</v>
      </c>
      <c r="O34" s="115" t="s">
        <v>12</v>
      </c>
      <c r="P34" s="116"/>
      <c r="Q34" s="113"/>
      <c r="R34" s="114" t="s">
        <v>9</v>
      </c>
      <c r="S34" s="114" t="s">
        <v>10</v>
      </c>
      <c r="T34" s="114" t="s">
        <v>11</v>
      </c>
      <c r="U34" s="115" t="s">
        <v>12</v>
      </c>
      <c r="V34" s="112"/>
      <c r="W34" s="113"/>
      <c r="X34" s="114" t="s">
        <v>9</v>
      </c>
      <c r="Y34" s="114" t="s">
        <v>10</v>
      </c>
      <c r="Z34" s="114" t="s">
        <v>11</v>
      </c>
      <c r="AA34" s="117" t="s">
        <v>12</v>
      </c>
    </row>
    <row r="35" spans="1:27" ht="45" customHeight="1" thickBot="1">
      <c r="A35" s="365"/>
      <c r="B35" s="366"/>
      <c r="C35" s="118"/>
      <c r="D35" s="119">
        <f t="shared" ref="D35:I35" si="29">D32+D19</f>
        <v>5</v>
      </c>
      <c r="E35" s="120">
        <f t="shared" si="29"/>
        <v>585</v>
      </c>
      <c r="F35" s="121">
        <f t="shared" si="29"/>
        <v>300</v>
      </c>
      <c r="G35" s="121">
        <f t="shared" si="29"/>
        <v>90</v>
      </c>
      <c r="H35" s="121">
        <f t="shared" si="29"/>
        <v>195</v>
      </c>
      <c r="I35" s="122">
        <f t="shared" si="29"/>
        <v>0</v>
      </c>
      <c r="J35" s="123" t="str">
        <f t="shared" ref="J35:AA35" si="30">TEXT(J32+J19,0)</f>
        <v>30</v>
      </c>
      <c r="K35" s="124" t="str">
        <f t="shared" si="30"/>
        <v>4</v>
      </c>
      <c r="L35" s="121" t="str">
        <f t="shared" si="30"/>
        <v>150</v>
      </c>
      <c r="M35" s="121" t="str">
        <f t="shared" si="30"/>
        <v>60</v>
      </c>
      <c r="N35" s="121" t="str">
        <f t="shared" si="30"/>
        <v>120</v>
      </c>
      <c r="O35" s="122" t="str">
        <f t="shared" si="30"/>
        <v>0</v>
      </c>
      <c r="P35" s="125" t="str">
        <f t="shared" si="30"/>
        <v>13</v>
      </c>
      <c r="Q35" s="124" t="str">
        <f t="shared" si="30"/>
        <v>1</v>
      </c>
      <c r="R35" s="121" t="str">
        <f t="shared" si="30"/>
        <v>120</v>
      </c>
      <c r="S35" s="121" t="str">
        <f t="shared" si="30"/>
        <v>30</v>
      </c>
      <c r="T35" s="121" t="str">
        <f t="shared" si="30"/>
        <v>60</v>
      </c>
      <c r="U35" s="122" t="str">
        <f t="shared" si="30"/>
        <v>0</v>
      </c>
      <c r="V35" s="126" t="str">
        <f t="shared" si="30"/>
        <v>3</v>
      </c>
      <c r="W35" s="124" t="str">
        <f t="shared" si="30"/>
        <v>0</v>
      </c>
      <c r="X35" s="121" t="str">
        <f t="shared" si="30"/>
        <v>30</v>
      </c>
      <c r="Y35" s="121" t="str">
        <f t="shared" si="30"/>
        <v>0</v>
      </c>
      <c r="Z35" s="121" t="str">
        <f t="shared" si="30"/>
        <v>15</v>
      </c>
      <c r="AA35" s="127" t="str">
        <f t="shared" si="30"/>
        <v>0</v>
      </c>
    </row>
    <row r="36" spans="1:27" s="10" customFormat="1" ht="18" thickBot="1">
      <c r="A36" s="3"/>
      <c r="B36" s="6"/>
      <c r="C36" s="128"/>
      <c r="D36" s="6" t="s">
        <v>68</v>
      </c>
      <c r="E36" s="6"/>
      <c r="F36" s="6"/>
      <c r="G36" s="6"/>
      <c r="H36" s="6"/>
      <c r="I36" s="6"/>
      <c r="J36" s="6"/>
      <c r="K36" s="6"/>
      <c r="L36" s="129"/>
      <c r="M36" s="130">
        <f>(VALUE(L35)+VALUE(M35)+VALUE(N35)+VALUE(O35))</f>
        <v>330</v>
      </c>
      <c r="N36" s="130"/>
      <c r="O36" s="131"/>
      <c r="P36" s="132"/>
      <c r="Q36" s="6"/>
      <c r="R36" s="129"/>
      <c r="S36" s="130">
        <f>(VALUE(R35)+VALUE(S35)+VALUE(T35)+VALUE(U35))</f>
        <v>210</v>
      </c>
      <c r="T36" s="130"/>
      <c r="U36" s="131"/>
      <c r="V36" s="132"/>
      <c r="W36" s="6"/>
      <c r="X36" s="129"/>
      <c r="Y36" s="130">
        <f>VALUE(X35)+VALUE(Y35)+VALUE(Z35)+VALUE(AA35)</f>
        <v>45</v>
      </c>
      <c r="Z36" s="130"/>
      <c r="AA36" s="133"/>
    </row>
    <row r="37" spans="1:27" s="10" customFormat="1" ht="5.0999999999999996" customHeight="1" thickBot="1">
      <c r="A37" s="154"/>
      <c r="B37" s="155"/>
      <c r="C37" s="108"/>
      <c r="D37" s="105"/>
      <c r="E37" s="105"/>
      <c r="F37" s="105"/>
      <c r="G37" s="105"/>
      <c r="H37" s="105"/>
      <c r="I37" s="105"/>
      <c r="J37" s="108"/>
      <c r="K37" s="108"/>
      <c r="L37" s="109"/>
      <c r="M37" s="109"/>
      <c r="N37" s="109"/>
      <c r="O37" s="109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41"/>
    </row>
    <row r="38" spans="1:27" ht="24.9" customHeight="1">
      <c r="A38" s="59" t="s">
        <v>96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1"/>
      <c r="Q38" s="62"/>
      <c r="R38" s="61"/>
      <c r="S38" s="61"/>
      <c r="T38" s="61"/>
      <c r="U38" s="61"/>
      <c r="V38" s="61"/>
      <c r="W38" s="61"/>
      <c r="X38" s="61"/>
      <c r="Y38" s="61"/>
      <c r="Z38" s="61"/>
      <c r="AA38" s="63"/>
    </row>
    <row r="39" spans="1:27" s="87" customFormat="1" ht="20.100000000000001" customHeight="1">
      <c r="A39" s="67">
        <v>1</v>
      </c>
      <c r="B39" s="68" t="s">
        <v>33</v>
      </c>
      <c r="C39" s="69"/>
      <c r="D39" s="70">
        <f>COUNTA(K39,Q39,W39)</f>
        <v>0</v>
      </c>
      <c r="E39" s="71">
        <f>SUM(F39:I39)</f>
        <v>45</v>
      </c>
      <c r="F39" s="76">
        <f>SUM(L39,R39,X39)</f>
        <v>0</v>
      </c>
      <c r="G39" s="76">
        <f>SUM(M39,S39,Y39)</f>
        <v>0</v>
      </c>
      <c r="H39" s="72">
        <f>SUM(N39,T39,Z39)</f>
        <v>0</v>
      </c>
      <c r="I39" s="73">
        <f>SUM(O39,U39,AA39)</f>
        <v>45</v>
      </c>
      <c r="J39" s="74"/>
      <c r="K39" s="75"/>
      <c r="L39" s="77"/>
      <c r="M39" s="78"/>
      <c r="N39" s="78"/>
      <c r="O39" s="79"/>
      <c r="P39" s="80"/>
      <c r="Q39" s="81"/>
      <c r="R39" s="82"/>
      <c r="S39" s="83"/>
      <c r="T39" s="83"/>
      <c r="U39" s="84"/>
      <c r="V39" s="85">
        <v>5</v>
      </c>
      <c r="W39" s="81"/>
      <c r="X39" s="77"/>
      <c r="Y39" s="78"/>
      <c r="Z39" s="78"/>
      <c r="AA39" s="86">
        <v>45</v>
      </c>
    </row>
    <row r="40" spans="1:27" s="87" customFormat="1" ht="20.100000000000001" customHeight="1">
      <c r="A40" s="67">
        <v>2</v>
      </c>
      <c r="B40" s="68" t="s">
        <v>34</v>
      </c>
      <c r="C40" s="69" t="s">
        <v>56</v>
      </c>
      <c r="D40" s="70">
        <f t="shared" ref="D40:D49" si="31">COUNTA(K40,Q40,W40)</f>
        <v>0</v>
      </c>
      <c r="E40" s="71">
        <f t="shared" ref="E40:E49" si="32">SUM(F40:I40)</f>
        <v>45</v>
      </c>
      <c r="F40" s="76">
        <f t="shared" ref="F40:F49" si="33">SUM(L40,R40,X40)</f>
        <v>0</v>
      </c>
      <c r="G40" s="76">
        <f t="shared" ref="G40:G49" si="34">SUM(M40,S40,Y40)</f>
        <v>45</v>
      </c>
      <c r="H40" s="72">
        <f t="shared" ref="H40:H49" si="35">SUM(N40,T40,Z40)</f>
        <v>0</v>
      </c>
      <c r="I40" s="73">
        <f t="shared" ref="I40:I49" si="36">SUM(O40,U40,AA40)</f>
        <v>0</v>
      </c>
      <c r="J40" s="74"/>
      <c r="K40" s="75"/>
      <c r="L40" s="77"/>
      <c r="M40" s="78"/>
      <c r="N40" s="78"/>
      <c r="O40" s="79"/>
      <c r="P40" s="80">
        <v>8</v>
      </c>
      <c r="Q40" s="81"/>
      <c r="R40" s="82"/>
      <c r="S40" s="83">
        <v>15</v>
      </c>
      <c r="T40" s="83"/>
      <c r="U40" s="84"/>
      <c r="V40" s="85">
        <v>12</v>
      </c>
      <c r="W40" s="81"/>
      <c r="X40" s="77"/>
      <c r="Y40" s="78">
        <v>30</v>
      </c>
      <c r="Z40" s="78"/>
      <c r="AA40" s="86"/>
    </row>
    <row r="41" spans="1:27" s="87" customFormat="1" ht="20.100000000000001" customHeight="1">
      <c r="A41" s="67">
        <v>3</v>
      </c>
      <c r="B41" s="68" t="s">
        <v>62</v>
      </c>
      <c r="C41" s="69" t="s">
        <v>56</v>
      </c>
      <c r="D41" s="70">
        <f t="shared" si="31"/>
        <v>0</v>
      </c>
      <c r="E41" s="71">
        <f t="shared" si="32"/>
        <v>30</v>
      </c>
      <c r="F41" s="76">
        <f t="shared" si="33"/>
        <v>15</v>
      </c>
      <c r="G41" s="76">
        <f t="shared" si="34"/>
        <v>0</v>
      </c>
      <c r="H41" s="72">
        <f t="shared" si="35"/>
        <v>0</v>
      </c>
      <c r="I41" s="73">
        <f t="shared" si="36"/>
        <v>15</v>
      </c>
      <c r="J41" s="74"/>
      <c r="K41" s="75"/>
      <c r="L41" s="77"/>
      <c r="M41" s="78"/>
      <c r="N41" s="78"/>
      <c r="O41" s="79"/>
      <c r="P41" s="80">
        <v>2</v>
      </c>
      <c r="Q41" s="81"/>
      <c r="R41" s="82">
        <v>15</v>
      </c>
      <c r="S41" s="83"/>
      <c r="T41" s="83"/>
      <c r="U41" s="84">
        <v>15</v>
      </c>
      <c r="V41" s="85"/>
      <c r="W41" s="81"/>
      <c r="X41" s="77"/>
      <c r="Y41" s="78"/>
      <c r="Z41" s="78"/>
      <c r="AA41" s="86"/>
    </row>
    <row r="42" spans="1:27" s="87" customFormat="1" ht="20.100000000000001" customHeight="1">
      <c r="A42" s="67">
        <v>4</v>
      </c>
      <c r="B42" s="68" t="s">
        <v>61</v>
      </c>
      <c r="C42" s="69" t="s">
        <v>56</v>
      </c>
      <c r="D42" s="70">
        <f t="shared" si="31"/>
        <v>0</v>
      </c>
      <c r="E42" s="71">
        <f t="shared" si="32"/>
        <v>30</v>
      </c>
      <c r="F42" s="76">
        <f t="shared" si="33"/>
        <v>15</v>
      </c>
      <c r="G42" s="76">
        <f t="shared" si="34"/>
        <v>0</v>
      </c>
      <c r="H42" s="72">
        <f t="shared" si="35"/>
        <v>0</v>
      </c>
      <c r="I42" s="73">
        <f t="shared" si="36"/>
        <v>15</v>
      </c>
      <c r="J42" s="74"/>
      <c r="K42" s="75"/>
      <c r="L42" s="77"/>
      <c r="M42" s="78"/>
      <c r="N42" s="78"/>
      <c r="O42" s="79"/>
      <c r="P42" s="80"/>
      <c r="Q42" s="81"/>
      <c r="R42" s="82"/>
      <c r="S42" s="83"/>
      <c r="T42" s="83"/>
      <c r="U42" s="84"/>
      <c r="V42" s="85">
        <v>3</v>
      </c>
      <c r="W42" s="81"/>
      <c r="X42" s="77">
        <v>15</v>
      </c>
      <c r="Y42" s="78"/>
      <c r="Z42" s="78"/>
      <c r="AA42" s="86">
        <v>15</v>
      </c>
    </row>
    <row r="43" spans="1:27" s="87" customFormat="1" ht="20.100000000000001" customHeight="1">
      <c r="A43" s="67">
        <v>5</v>
      </c>
      <c r="B43" s="68" t="s">
        <v>37</v>
      </c>
      <c r="C43" s="69" t="s">
        <v>56</v>
      </c>
      <c r="D43" s="70">
        <f t="shared" si="31"/>
        <v>0</v>
      </c>
      <c r="E43" s="71">
        <f t="shared" si="32"/>
        <v>30</v>
      </c>
      <c r="F43" s="76">
        <f t="shared" si="33"/>
        <v>15</v>
      </c>
      <c r="G43" s="76">
        <f t="shared" si="34"/>
        <v>0</v>
      </c>
      <c r="H43" s="72">
        <f t="shared" si="35"/>
        <v>0</v>
      </c>
      <c r="I43" s="73">
        <f t="shared" si="36"/>
        <v>15</v>
      </c>
      <c r="J43" s="74"/>
      <c r="K43" s="75"/>
      <c r="L43" s="77"/>
      <c r="M43" s="78"/>
      <c r="N43" s="78"/>
      <c r="O43" s="79"/>
      <c r="P43" s="80">
        <v>2</v>
      </c>
      <c r="Q43" s="81"/>
      <c r="R43" s="82">
        <v>15</v>
      </c>
      <c r="S43" s="83"/>
      <c r="T43" s="83"/>
      <c r="U43" s="84">
        <v>15</v>
      </c>
      <c r="V43" s="85"/>
      <c r="W43" s="81"/>
      <c r="X43" s="77"/>
      <c r="Y43" s="78"/>
      <c r="Z43" s="78"/>
      <c r="AA43" s="86"/>
    </row>
    <row r="44" spans="1:27" s="87" customFormat="1" ht="20.100000000000001" customHeight="1">
      <c r="A44" s="67">
        <v>6</v>
      </c>
      <c r="B44" s="68" t="s">
        <v>38</v>
      </c>
      <c r="C44" s="69" t="s">
        <v>56</v>
      </c>
      <c r="D44" s="70">
        <f t="shared" si="31"/>
        <v>1</v>
      </c>
      <c r="E44" s="71">
        <f t="shared" si="32"/>
        <v>30</v>
      </c>
      <c r="F44" s="76">
        <f t="shared" si="33"/>
        <v>15</v>
      </c>
      <c r="G44" s="76">
        <f t="shared" si="34"/>
        <v>0</v>
      </c>
      <c r="H44" s="72">
        <f t="shared" si="35"/>
        <v>15</v>
      </c>
      <c r="I44" s="73">
        <f t="shared" si="36"/>
        <v>0</v>
      </c>
      <c r="J44" s="74"/>
      <c r="K44" s="75"/>
      <c r="L44" s="77"/>
      <c r="M44" s="78"/>
      <c r="N44" s="78"/>
      <c r="O44" s="79"/>
      <c r="P44" s="80"/>
      <c r="Q44" s="81"/>
      <c r="R44" s="82"/>
      <c r="S44" s="83"/>
      <c r="T44" s="83"/>
      <c r="U44" s="84"/>
      <c r="V44" s="85">
        <v>3</v>
      </c>
      <c r="W44" s="81" t="s">
        <v>5</v>
      </c>
      <c r="X44" s="77">
        <v>15</v>
      </c>
      <c r="Y44" s="78"/>
      <c r="Z44" s="78">
        <v>15</v>
      </c>
      <c r="AA44" s="86"/>
    </row>
    <row r="45" spans="1:27" s="87" customFormat="1" ht="20.100000000000001" customHeight="1">
      <c r="A45" s="67">
        <v>7</v>
      </c>
      <c r="B45" s="68" t="s">
        <v>39</v>
      </c>
      <c r="C45" s="69" t="s">
        <v>56</v>
      </c>
      <c r="D45" s="70">
        <f t="shared" si="31"/>
        <v>0</v>
      </c>
      <c r="E45" s="71">
        <f t="shared" si="32"/>
        <v>15</v>
      </c>
      <c r="F45" s="76">
        <f t="shared" si="33"/>
        <v>0</v>
      </c>
      <c r="G45" s="76">
        <f t="shared" si="34"/>
        <v>0</v>
      </c>
      <c r="H45" s="72">
        <f t="shared" si="35"/>
        <v>15</v>
      </c>
      <c r="I45" s="73">
        <f t="shared" si="36"/>
        <v>0</v>
      </c>
      <c r="J45" s="74"/>
      <c r="K45" s="75"/>
      <c r="L45" s="77"/>
      <c r="M45" s="78"/>
      <c r="N45" s="78"/>
      <c r="O45" s="79"/>
      <c r="P45" s="80">
        <v>1</v>
      </c>
      <c r="Q45" s="81"/>
      <c r="R45" s="82"/>
      <c r="S45" s="83"/>
      <c r="T45" s="83">
        <v>15</v>
      </c>
      <c r="U45" s="84"/>
      <c r="V45" s="85"/>
      <c r="W45" s="81"/>
      <c r="X45" s="77"/>
      <c r="Y45" s="78"/>
      <c r="Z45" s="78"/>
      <c r="AA45" s="86"/>
    </row>
    <row r="46" spans="1:27" s="87" customFormat="1" ht="20.100000000000001" customHeight="1">
      <c r="A46" s="67">
        <v>8</v>
      </c>
      <c r="B46" s="134" t="s">
        <v>83</v>
      </c>
      <c r="C46" s="69"/>
      <c r="D46" s="70">
        <f t="shared" si="31"/>
        <v>1</v>
      </c>
      <c r="E46" s="71">
        <f t="shared" si="32"/>
        <v>30</v>
      </c>
      <c r="F46" s="76">
        <f t="shared" si="33"/>
        <v>15</v>
      </c>
      <c r="G46" s="76">
        <f t="shared" si="34"/>
        <v>0</v>
      </c>
      <c r="H46" s="72">
        <f t="shared" si="35"/>
        <v>15</v>
      </c>
      <c r="I46" s="73">
        <f t="shared" si="36"/>
        <v>0</v>
      </c>
      <c r="J46" s="74"/>
      <c r="K46" s="75"/>
      <c r="L46" s="77"/>
      <c r="M46" s="78"/>
      <c r="N46" s="78"/>
      <c r="O46" s="79"/>
      <c r="P46" s="80">
        <v>2</v>
      </c>
      <c r="Q46" s="81" t="s">
        <v>5</v>
      </c>
      <c r="R46" s="82">
        <v>15</v>
      </c>
      <c r="S46" s="83"/>
      <c r="T46" s="83">
        <v>15</v>
      </c>
      <c r="U46" s="84"/>
      <c r="V46" s="85"/>
      <c r="W46" s="81"/>
      <c r="X46" s="77"/>
      <c r="Y46" s="78"/>
      <c r="Z46" s="78"/>
      <c r="AA46" s="86"/>
    </row>
    <row r="47" spans="1:27" s="87" customFormat="1" ht="20.100000000000001" customHeight="1">
      <c r="A47" s="67">
        <v>9</v>
      </c>
      <c r="B47" s="134" t="s">
        <v>84</v>
      </c>
      <c r="C47" s="69"/>
      <c r="D47" s="70">
        <f t="shared" si="31"/>
        <v>1</v>
      </c>
      <c r="E47" s="71">
        <f t="shared" si="32"/>
        <v>30</v>
      </c>
      <c r="F47" s="76">
        <f t="shared" si="33"/>
        <v>15</v>
      </c>
      <c r="G47" s="76">
        <f t="shared" si="34"/>
        <v>0</v>
      </c>
      <c r="H47" s="72">
        <f t="shared" si="35"/>
        <v>15</v>
      </c>
      <c r="I47" s="73">
        <f t="shared" si="36"/>
        <v>0</v>
      </c>
      <c r="J47" s="74"/>
      <c r="K47" s="75"/>
      <c r="L47" s="77"/>
      <c r="M47" s="78"/>
      <c r="N47" s="78"/>
      <c r="O47" s="79"/>
      <c r="P47" s="80">
        <v>2</v>
      </c>
      <c r="Q47" s="81" t="s">
        <v>5</v>
      </c>
      <c r="R47" s="82">
        <v>15</v>
      </c>
      <c r="S47" s="83"/>
      <c r="T47" s="83">
        <v>15</v>
      </c>
      <c r="U47" s="84"/>
      <c r="V47" s="85"/>
      <c r="W47" s="81"/>
      <c r="X47" s="77"/>
      <c r="Y47" s="78"/>
      <c r="Z47" s="78"/>
      <c r="AA47" s="86"/>
    </row>
    <row r="48" spans="1:27" s="87" customFormat="1" ht="20.100000000000001" customHeight="1">
      <c r="A48" s="67">
        <v>10</v>
      </c>
      <c r="B48" s="134" t="s">
        <v>85</v>
      </c>
      <c r="C48" s="69"/>
      <c r="D48" s="70">
        <f t="shared" si="31"/>
        <v>1</v>
      </c>
      <c r="E48" s="71">
        <f t="shared" si="32"/>
        <v>30</v>
      </c>
      <c r="F48" s="76">
        <f t="shared" si="33"/>
        <v>15</v>
      </c>
      <c r="G48" s="76">
        <f t="shared" si="34"/>
        <v>0</v>
      </c>
      <c r="H48" s="72">
        <f t="shared" si="35"/>
        <v>15</v>
      </c>
      <c r="I48" s="73">
        <f t="shared" si="36"/>
        <v>0</v>
      </c>
      <c r="J48" s="74"/>
      <c r="K48" s="75"/>
      <c r="L48" s="77"/>
      <c r="M48" s="78"/>
      <c r="N48" s="78"/>
      <c r="O48" s="79"/>
      <c r="P48" s="80"/>
      <c r="Q48" s="81"/>
      <c r="R48" s="82"/>
      <c r="S48" s="83"/>
      <c r="T48" s="83"/>
      <c r="U48" s="84"/>
      <c r="V48" s="85">
        <v>2</v>
      </c>
      <c r="W48" s="81" t="s">
        <v>5</v>
      </c>
      <c r="X48" s="77">
        <v>15</v>
      </c>
      <c r="Y48" s="78"/>
      <c r="Z48" s="78">
        <v>15</v>
      </c>
      <c r="AA48" s="86"/>
    </row>
    <row r="49" spans="1:27" s="87" customFormat="1" ht="20.100000000000001" customHeight="1">
      <c r="A49" s="67">
        <v>11</v>
      </c>
      <c r="B49" s="134" t="s">
        <v>86</v>
      </c>
      <c r="C49" s="69"/>
      <c r="D49" s="70">
        <f t="shared" si="31"/>
        <v>1</v>
      </c>
      <c r="E49" s="71">
        <f t="shared" si="32"/>
        <v>30</v>
      </c>
      <c r="F49" s="76">
        <f t="shared" si="33"/>
        <v>15</v>
      </c>
      <c r="G49" s="76">
        <f t="shared" si="34"/>
        <v>0</v>
      </c>
      <c r="H49" s="72">
        <f t="shared" si="35"/>
        <v>15</v>
      </c>
      <c r="I49" s="73">
        <f t="shared" si="36"/>
        <v>0</v>
      </c>
      <c r="J49" s="74"/>
      <c r="K49" s="75"/>
      <c r="L49" s="77"/>
      <c r="M49" s="78"/>
      <c r="N49" s="78"/>
      <c r="O49" s="79"/>
      <c r="P49" s="80"/>
      <c r="Q49" s="81"/>
      <c r="R49" s="82"/>
      <c r="S49" s="83"/>
      <c r="T49" s="83"/>
      <c r="U49" s="84"/>
      <c r="V49" s="85">
        <v>2</v>
      </c>
      <c r="W49" s="81" t="s">
        <v>5</v>
      </c>
      <c r="X49" s="77">
        <v>15</v>
      </c>
      <c r="Y49" s="78"/>
      <c r="Z49" s="78">
        <v>15</v>
      </c>
      <c r="AA49" s="86"/>
    </row>
    <row r="50" spans="1:27" ht="20.100000000000001" customHeight="1">
      <c r="A50" s="172"/>
      <c r="B50" s="156" t="s">
        <v>87</v>
      </c>
      <c r="C50" s="157"/>
      <c r="D50" s="158">
        <f t="shared" ref="D50:J50" si="37">SUM(D39:D49)</f>
        <v>5</v>
      </c>
      <c r="E50" s="159">
        <f t="shared" si="37"/>
        <v>345</v>
      </c>
      <c r="F50" s="160">
        <f t="shared" si="37"/>
        <v>120</v>
      </c>
      <c r="G50" s="160">
        <f t="shared" si="37"/>
        <v>45</v>
      </c>
      <c r="H50" s="160">
        <f t="shared" si="37"/>
        <v>90</v>
      </c>
      <c r="I50" s="161">
        <f t="shared" si="37"/>
        <v>90</v>
      </c>
      <c r="J50" s="162">
        <f t="shared" si="37"/>
        <v>0</v>
      </c>
      <c r="K50" s="163">
        <f>COUNTA(K39:K49)</f>
        <v>0</v>
      </c>
      <c r="L50" s="164">
        <f>SUM(L39:L49)</f>
        <v>0</v>
      </c>
      <c r="M50" s="164">
        <f>SUM(M39:M49)</f>
        <v>0</v>
      </c>
      <c r="N50" s="164">
        <f>SUM(N39:N49)</f>
        <v>0</v>
      </c>
      <c r="O50" s="164">
        <f>SUM(O39:O49)</f>
        <v>0</v>
      </c>
      <c r="P50" s="165">
        <f>SUM(P39:P49)</f>
        <v>17</v>
      </c>
      <c r="Q50" s="163">
        <f>COUNTA(Q39:Q49)</f>
        <v>2</v>
      </c>
      <c r="R50" s="166">
        <f>SUM(R39:R49)</f>
        <v>60</v>
      </c>
      <c r="S50" s="167">
        <f>SUM(S39:S49)</f>
        <v>15</v>
      </c>
      <c r="T50" s="167">
        <f>SUM(T39:T49)</f>
        <v>45</v>
      </c>
      <c r="U50" s="168">
        <f>SUM(U39:U49)</f>
        <v>30</v>
      </c>
      <c r="V50" s="165">
        <f>SUM(V39:V49)</f>
        <v>27</v>
      </c>
      <c r="W50" s="163">
        <f>COUNTA(W39:W49)</f>
        <v>3</v>
      </c>
      <c r="X50" s="169">
        <f>SUM(X39:X49)</f>
        <v>60</v>
      </c>
      <c r="Y50" s="170">
        <f>SUM(Y39:Y49)</f>
        <v>30</v>
      </c>
      <c r="Z50" s="170">
        <f>SUM(Z39:Z49)</f>
        <v>45</v>
      </c>
      <c r="AA50" s="171">
        <f>SUM(AA39:AA49)</f>
        <v>60</v>
      </c>
    </row>
    <row r="51" spans="1:27" s="110" customFormat="1" ht="5.0999999999999996" customHeight="1">
      <c r="A51" s="106"/>
      <c r="B51" s="107"/>
      <c r="C51" s="108"/>
      <c r="D51" s="105"/>
      <c r="E51" s="105"/>
      <c r="F51" s="105"/>
      <c r="G51" s="105"/>
      <c r="H51" s="105"/>
      <c r="I51" s="105"/>
      <c r="J51" s="108"/>
      <c r="K51" s="108"/>
      <c r="L51" s="109"/>
      <c r="M51" s="109"/>
      <c r="N51" s="109"/>
      <c r="O51" s="109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41"/>
    </row>
    <row r="52" spans="1:27" ht="15" customHeight="1">
      <c r="A52" s="363" t="s">
        <v>88</v>
      </c>
      <c r="B52" s="364"/>
      <c r="C52" s="111"/>
      <c r="D52" s="112"/>
      <c r="E52" s="113"/>
      <c r="F52" s="114" t="s">
        <v>9</v>
      </c>
      <c r="G52" s="114" t="s">
        <v>10</v>
      </c>
      <c r="H52" s="114" t="s">
        <v>11</v>
      </c>
      <c r="I52" s="115" t="s">
        <v>12</v>
      </c>
      <c r="J52" s="112"/>
      <c r="K52" s="113"/>
      <c r="L52" s="114" t="s">
        <v>9</v>
      </c>
      <c r="M52" s="114" t="s">
        <v>10</v>
      </c>
      <c r="N52" s="114" t="s">
        <v>11</v>
      </c>
      <c r="O52" s="115" t="s">
        <v>12</v>
      </c>
      <c r="P52" s="116"/>
      <c r="Q52" s="113"/>
      <c r="R52" s="114" t="s">
        <v>9</v>
      </c>
      <c r="S52" s="114" t="s">
        <v>10</v>
      </c>
      <c r="T52" s="114" t="s">
        <v>11</v>
      </c>
      <c r="U52" s="115" t="s">
        <v>12</v>
      </c>
      <c r="V52" s="112"/>
      <c r="W52" s="113"/>
      <c r="X52" s="114" t="s">
        <v>9</v>
      </c>
      <c r="Y52" s="114" t="s">
        <v>10</v>
      </c>
      <c r="Z52" s="114" t="s">
        <v>11</v>
      </c>
      <c r="AA52" s="117" t="s">
        <v>12</v>
      </c>
    </row>
    <row r="53" spans="1:27" ht="45" customHeight="1" thickBot="1">
      <c r="A53" s="365"/>
      <c r="B53" s="366"/>
      <c r="C53" s="118"/>
      <c r="D53" s="119">
        <f>D50+D35</f>
        <v>10</v>
      </c>
      <c r="E53" s="120">
        <f t="shared" ref="E53:I53" si="38">E50+E35</f>
        <v>930</v>
      </c>
      <c r="F53" s="121">
        <f t="shared" si="38"/>
        <v>420</v>
      </c>
      <c r="G53" s="121">
        <f t="shared" si="38"/>
        <v>135</v>
      </c>
      <c r="H53" s="121">
        <f t="shared" si="38"/>
        <v>285</v>
      </c>
      <c r="I53" s="122">
        <f t="shared" si="38"/>
        <v>90</v>
      </c>
      <c r="J53" s="123">
        <f>J50+J35</f>
        <v>30</v>
      </c>
      <c r="K53" s="124">
        <f>K50+K35</f>
        <v>4</v>
      </c>
      <c r="L53" s="121" t="str">
        <f>TEXT(L50+L35,0)</f>
        <v>150</v>
      </c>
      <c r="M53" s="121" t="str">
        <f t="shared" ref="M53:O53" si="39">TEXT(M50+M35,0)</f>
        <v>60</v>
      </c>
      <c r="N53" s="121" t="str">
        <f t="shared" si="39"/>
        <v>120</v>
      </c>
      <c r="O53" s="122" t="str">
        <f t="shared" si="39"/>
        <v>0</v>
      </c>
      <c r="P53" s="125">
        <f t="shared" ref="P53:Q53" si="40">P50+P35</f>
        <v>30</v>
      </c>
      <c r="Q53" s="124">
        <f t="shared" si="40"/>
        <v>3</v>
      </c>
      <c r="R53" s="121" t="str">
        <f t="shared" ref="R53:AA53" si="41">TEXT(R50+R35,0)</f>
        <v>180</v>
      </c>
      <c r="S53" s="121" t="str">
        <f t="shared" si="41"/>
        <v>45</v>
      </c>
      <c r="T53" s="121" t="str">
        <f t="shared" si="41"/>
        <v>105</v>
      </c>
      <c r="U53" s="122" t="str">
        <f t="shared" si="41"/>
        <v>30</v>
      </c>
      <c r="V53" s="126">
        <f t="shared" ref="V53:W53" si="42">V50+V35</f>
        <v>30</v>
      </c>
      <c r="W53" s="124">
        <f t="shared" si="42"/>
        <v>3</v>
      </c>
      <c r="X53" s="121" t="str">
        <f t="shared" ref="X53" si="43">TEXT(X50+X35,0)</f>
        <v>90</v>
      </c>
      <c r="Y53" s="121" t="str">
        <f t="shared" si="41"/>
        <v>30</v>
      </c>
      <c r="Z53" s="121" t="str">
        <f t="shared" si="41"/>
        <v>60</v>
      </c>
      <c r="AA53" s="127" t="str">
        <f t="shared" si="41"/>
        <v>60</v>
      </c>
    </row>
    <row r="54" spans="1:27" s="10" customFormat="1" ht="18" thickBot="1">
      <c r="A54" s="3"/>
      <c r="B54" s="6"/>
      <c r="C54" s="128"/>
      <c r="D54" s="6"/>
      <c r="E54" s="6" t="s">
        <v>36</v>
      </c>
      <c r="F54" s="6"/>
      <c r="G54" s="6"/>
      <c r="H54" s="6"/>
      <c r="I54" s="6"/>
      <c r="J54" s="6"/>
      <c r="K54" s="6"/>
      <c r="L54" s="129"/>
      <c r="M54" s="130">
        <f>(VALUE(L53)+VALUE(M53)+VALUE(N53)+VALUE(O53))</f>
        <v>330</v>
      </c>
      <c r="N54" s="130"/>
      <c r="O54" s="131"/>
      <c r="P54" s="132"/>
      <c r="Q54" s="6"/>
      <c r="R54" s="129"/>
      <c r="S54" s="130">
        <f>(VALUE(R53)+VALUE(S53)+VALUE(T53)+VALUE(U53))</f>
        <v>360</v>
      </c>
      <c r="T54" s="130"/>
      <c r="U54" s="131"/>
      <c r="V54" s="132"/>
      <c r="W54" s="6"/>
      <c r="X54" s="129"/>
      <c r="Y54" s="130">
        <f>VALUE(X53)+VALUE(Y53)+VALUE(Z53)+VALUE(AA53)</f>
        <v>240</v>
      </c>
      <c r="Z54" s="130"/>
      <c r="AA54" s="133"/>
    </row>
    <row r="55" spans="1:27" s="10" customFormat="1" ht="5.0999999999999996" customHeight="1" thickBot="1">
      <c r="A55" s="3"/>
      <c r="B55" s="6"/>
      <c r="C55" s="128"/>
      <c r="D55" s="6"/>
      <c r="E55" s="6"/>
      <c r="F55" s="6"/>
      <c r="G55" s="6"/>
      <c r="H55" s="6"/>
      <c r="I55" s="6"/>
      <c r="J55" s="6"/>
      <c r="K55" s="6"/>
      <c r="L55" s="149"/>
      <c r="M55" s="150"/>
      <c r="N55" s="150"/>
      <c r="O55" s="149"/>
      <c r="P55" s="6"/>
      <c r="Q55" s="6"/>
      <c r="R55" s="149"/>
      <c r="S55" s="150"/>
      <c r="T55" s="150"/>
      <c r="U55" s="149"/>
      <c r="V55" s="6"/>
      <c r="W55" s="6"/>
      <c r="X55" s="149"/>
      <c r="Y55" s="150"/>
      <c r="Z55" s="150"/>
      <c r="AA55" s="151"/>
    </row>
    <row r="56" spans="1:27" ht="24.9" customHeight="1">
      <c r="A56" s="59" t="s">
        <v>97</v>
      </c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1"/>
      <c r="Q56" s="62"/>
      <c r="R56" s="61"/>
      <c r="S56" s="61"/>
      <c r="T56" s="61"/>
      <c r="U56" s="61"/>
      <c r="V56" s="61"/>
      <c r="W56" s="61"/>
      <c r="X56" s="61"/>
      <c r="Y56" s="61"/>
      <c r="Z56" s="61"/>
      <c r="AA56" s="63"/>
    </row>
    <row r="57" spans="1:27" s="87" customFormat="1" ht="20.100000000000001" customHeight="1">
      <c r="A57" s="67">
        <v>1</v>
      </c>
      <c r="B57" s="68" t="s">
        <v>33</v>
      </c>
      <c r="C57" s="69"/>
      <c r="D57" s="70">
        <f>COUNTA(K57,Q57,W57)</f>
        <v>0</v>
      </c>
      <c r="E57" s="71">
        <f>SUM(F57:I57)</f>
        <v>45</v>
      </c>
      <c r="F57" s="76">
        <f>SUM(L57,R57,X57)</f>
        <v>0</v>
      </c>
      <c r="G57" s="76">
        <f>SUM(M57,S57,Y57)</f>
        <v>0</v>
      </c>
      <c r="H57" s="72">
        <f>SUM(N57,T57,Z57)</f>
        <v>0</v>
      </c>
      <c r="I57" s="73">
        <f>SUM(O57,U57,AA57)</f>
        <v>45</v>
      </c>
      <c r="J57" s="74"/>
      <c r="K57" s="75"/>
      <c r="L57" s="77"/>
      <c r="M57" s="78"/>
      <c r="N57" s="78"/>
      <c r="O57" s="79"/>
      <c r="P57" s="80"/>
      <c r="Q57" s="81"/>
      <c r="R57" s="82"/>
      <c r="S57" s="83"/>
      <c r="T57" s="83"/>
      <c r="U57" s="84"/>
      <c r="V57" s="85">
        <v>5</v>
      </c>
      <c r="W57" s="81"/>
      <c r="X57" s="77"/>
      <c r="Y57" s="78"/>
      <c r="Z57" s="78"/>
      <c r="AA57" s="86">
        <v>45</v>
      </c>
    </row>
    <row r="58" spans="1:27" s="87" customFormat="1" ht="20.100000000000001" customHeight="1">
      <c r="A58" s="67">
        <v>2</v>
      </c>
      <c r="B58" s="68" t="s">
        <v>34</v>
      </c>
      <c r="C58" s="69" t="s">
        <v>56</v>
      </c>
      <c r="D58" s="70">
        <f t="shared" ref="D58:D67" si="44">COUNTA(K58,Q58,W58)</f>
        <v>0</v>
      </c>
      <c r="E58" s="71">
        <f t="shared" ref="E58:E67" si="45">SUM(F58:I58)</f>
        <v>45</v>
      </c>
      <c r="F58" s="76">
        <f t="shared" ref="F58:F67" si="46">SUM(L58,R58,X58)</f>
        <v>0</v>
      </c>
      <c r="G58" s="76">
        <f t="shared" ref="G58:G67" si="47">SUM(M58,S58,Y58)</f>
        <v>45</v>
      </c>
      <c r="H58" s="72">
        <f t="shared" ref="H58:H67" si="48">SUM(N58,T58,Z58)</f>
        <v>0</v>
      </c>
      <c r="I58" s="73">
        <f t="shared" ref="I58:I67" si="49">SUM(O58,U58,AA58)</f>
        <v>0</v>
      </c>
      <c r="J58" s="74"/>
      <c r="K58" s="75"/>
      <c r="L58" s="77"/>
      <c r="M58" s="78"/>
      <c r="N58" s="78"/>
      <c r="O58" s="79"/>
      <c r="P58" s="80">
        <v>8</v>
      </c>
      <c r="Q58" s="81"/>
      <c r="R58" s="82"/>
      <c r="S58" s="83">
        <v>15</v>
      </c>
      <c r="T58" s="83"/>
      <c r="U58" s="84"/>
      <c r="V58" s="85">
        <v>12</v>
      </c>
      <c r="W58" s="81"/>
      <c r="X58" s="77"/>
      <c r="Y58" s="78">
        <v>30</v>
      </c>
      <c r="Z58" s="78"/>
      <c r="AA58" s="86"/>
    </row>
    <row r="59" spans="1:27" s="87" customFormat="1" ht="20.100000000000001" customHeight="1">
      <c r="A59" s="67">
        <v>3</v>
      </c>
      <c r="B59" s="68" t="s">
        <v>40</v>
      </c>
      <c r="C59" s="69" t="s">
        <v>56</v>
      </c>
      <c r="D59" s="70">
        <f t="shared" si="44"/>
        <v>0</v>
      </c>
      <c r="E59" s="71">
        <f t="shared" si="45"/>
        <v>30</v>
      </c>
      <c r="F59" s="76">
        <f t="shared" si="46"/>
        <v>15</v>
      </c>
      <c r="G59" s="76">
        <f t="shared" si="47"/>
        <v>0</v>
      </c>
      <c r="H59" s="72">
        <f t="shared" si="48"/>
        <v>15</v>
      </c>
      <c r="I59" s="73">
        <f t="shared" si="49"/>
        <v>0</v>
      </c>
      <c r="J59" s="74"/>
      <c r="K59" s="75"/>
      <c r="L59" s="77"/>
      <c r="M59" s="78"/>
      <c r="N59" s="78"/>
      <c r="O59" s="79"/>
      <c r="P59" s="80"/>
      <c r="Q59" s="81"/>
      <c r="R59" s="82"/>
      <c r="S59" s="83"/>
      <c r="T59" s="83"/>
      <c r="U59" s="84"/>
      <c r="V59" s="85">
        <v>3</v>
      </c>
      <c r="W59" s="81"/>
      <c r="X59" s="77">
        <v>15</v>
      </c>
      <c r="Y59" s="78"/>
      <c r="Z59" s="78">
        <v>15</v>
      </c>
      <c r="AA59" s="86"/>
    </row>
    <row r="60" spans="1:27" s="87" customFormat="1" ht="20.100000000000001" customHeight="1">
      <c r="A60" s="67">
        <v>4</v>
      </c>
      <c r="B60" s="68" t="s">
        <v>41</v>
      </c>
      <c r="C60" s="69" t="s">
        <v>56</v>
      </c>
      <c r="D60" s="70">
        <f t="shared" si="44"/>
        <v>0</v>
      </c>
      <c r="E60" s="71">
        <f t="shared" si="45"/>
        <v>30</v>
      </c>
      <c r="F60" s="76">
        <f t="shared" si="46"/>
        <v>15</v>
      </c>
      <c r="G60" s="76">
        <f t="shared" si="47"/>
        <v>0</v>
      </c>
      <c r="H60" s="72">
        <f t="shared" si="48"/>
        <v>15</v>
      </c>
      <c r="I60" s="73">
        <f t="shared" si="49"/>
        <v>0</v>
      </c>
      <c r="J60" s="74"/>
      <c r="K60" s="75"/>
      <c r="L60" s="77"/>
      <c r="M60" s="78"/>
      <c r="N60" s="78"/>
      <c r="O60" s="79"/>
      <c r="P60" s="80">
        <v>2</v>
      </c>
      <c r="Q60" s="81"/>
      <c r="R60" s="82">
        <v>15</v>
      </c>
      <c r="S60" s="83"/>
      <c r="T60" s="83">
        <v>15</v>
      </c>
      <c r="U60" s="84"/>
      <c r="V60" s="85"/>
      <c r="W60" s="81"/>
      <c r="X60" s="77"/>
      <c r="Y60" s="78"/>
      <c r="Z60" s="78"/>
      <c r="AA60" s="86"/>
    </row>
    <row r="61" spans="1:27" s="87" customFormat="1" ht="20.100000000000001" customHeight="1">
      <c r="A61" s="67">
        <v>5</v>
      </c>
      <c r="B61" s="68" t="s">
        <v>42</v>
      </c>
      <c r="C61" s="69" t="s">
        <v>56</v>
      </c>
      <c r="D61" s="70">
        <f t="shared" si="44"/>
        <v>1</v>
      </c>
      <c r="E61" s="71">
        <f t="shared" si="45"/>
        <v>30</v>
      </c>
      <c r="F61" s="76">
        <f t="shared" si="46"/>
        <v>15</v>
      </c>
      <c r="G61" s="76">
        <f t="shared" si="47"/>
        <v>15</v>
      </c>
      <c r="H61" s="72">
        <f t="shared" si="48"/>
        <v>0</v>
      </c>
      <c r="I61" s="73">
        <f t="shared" si="49"/>
        <v>0</v>
      </c>
      <c r="J61" s="74"/>
      <c r="K61" s="75"/>
      <c r="L61" s="77"/>
      <c r="M61" s="78"/>
      <c r="N61" s="78"/>
      <c r="O61" s="79"/>
      <c r="P61" s="80">
        <v>2</v>
      </c>
      <c r="Q61" s="81" t="s">
        <v>5</v>
      </c>
      <c r="R61" s="82">
        <v>15</v>
      </c>
      <c r="S61" s="83">
        <v>15</v>
      </c>
      <c r="T61" s="83"/>
      <c r="U61" s="84"/>
      <c r="V61" s="85"/>
      <c r="W61" s="81"/>
      <c r="X61" s="77"/>
      <c r="Y61" s="78"/>
      <c r="Z61" s="78"/>
      <c r="AA61" s="86"/>
    </row>
    <row r="62" spans="1:27" s="87" customFormat="1" ht="20.100000000000001" customHeight="1">
      <c r="A62" s="67">
        <v>6</v>
      </c>
      <c r="B62" s="68" t="s">
        <v>43</v>
      </c>
      <c r="C62" s="69" t="s">
        <v>56</v>
      </c>
      <c r="D62" s="70">
        <f t="shared" si="44"/>
        <v>0</v>
      </c>
      <c r="E62" s="71">
        <f t="shared" si="45"/>
        <v>15</v>
      </c>
      <c r="F62" s="76">
        <f t="shared" si="46"/>
        <v>15</v>
      </c>
      <c r="G62" s="76">
        <f t="shared" si="47"/>
        <v>0</v>
      </c>
      <c r="H62" s="72">
        <f t="shared" si="48"/>
        <v>0</v>
      </c>
      <c r="I62" s="73">
        <f t="shared" si="49"/>
        <v>0</v>
      </c>
      <c r="J62" s="74"/>
      <c r="K62" s="75"/>
      <c r="L62" s="77"/>
      <c r="M62" s="78"/>
      <c r="N62" s="78"/>
      <c r="O62" s="79"/>
      <c r="P62" s="80">
        <v>1</v>
      </c>
      <c r="Q62" s="81"/>
      <c r="R62" s="82">
        <v>15</v>
      </c>
      <c r="S62" s="83"/>
      <c r="T62" s="83"/>
      <c r="U62" s="84"/>
      <c r="V62" s="85"/>
      <c r="W62" s="81"/>
      <c r="X62" s="77"/>
      <c r="Y62" s="78"/>
      <c r="Z62" s="78"/>
      <c r="AA62" s="86"/>
    </row>
    <row r="63" spans="1:27" s="87" customFormat="1" ht="20.100000000000001" customHeight="1">
      <c r="A63" s="67">
        <v>7</v>
      </c>
      <c r="B63" s="68" t="s">
        <v>44</v>
      </c>
      <c r="C63" s="69" t="s">
        <v>56</v>
      </c>
      <c r="D63" s="70">
        <f t="shared" si="44"/>
        <v>0</v>
      </c>
      <c r="E63" s="71">
        <f t="shared" si="45"/>
        <v>30</v>
      </c>
      <c r="F63" s="76">
        <f t="shared" si="46"/>
        <v>15</v>
      </c>
      <c r="G63" s="76">
        <f t="shared" si="47"/>
        <v>0</v>
      </c>
      <c r="H63" s="72">
        <f t="shared" si="48"/>
        <v>0</v>
      </c>
      <c r="I63" s="73">
        <f t="shared" si="49"/>
        <v>15</v>
      </c>
      <c r="J63" s="74"/>
      <c r="K63" s="75"/>
      <c r="L63" s="77"/>
      <c r="M63" s="78"/>
      <c r="N63" s="78"/>
      <c r="O63" s="79"/>
      <c r="P63" s="80"/>
      <c r="Q63" s="81"/>
      <c r="R63" s="82"/>
      <c r="S63" s="83"/>
      <c r="T63" s="83"/>
      <c r="U63" s="84"/>
      <c r="V63" s="85">
        <v>3</v>
      </c>
      <c r="W63" s="81"/>
      <c r="X63" s="77">
        <v>15</v>
      </c>
      <c r="Y63" s="78"/>
      <c r="Z63" s="78"/>
      <c r="AA63" s="86">
        <v>15</v>
      </c>
    </row>
    <row r="64" spans="1:27" ht="20.100000000000001" customHeight="1">
      <c r="A64" s="67">
        <v>8</v>
      </c>
      <c r="B64" s="134" t="s">
        <v>83</v>
      </c>
      <c r="C64" s="69"/>
      <c r="D64" s="70">
        <f t="shared" si="44"/>
        <v>1</v>
      </c>
      <c r="E64" s="71">
        <f t="shared" si="45"/>
        <v>30</v>
      </c>
      <c r="F64" s="76">
        <f t="shared" si="46"/>
        <v>15</v>
      </c>
      <c r="G64" s="76">
        <f t="shared" si="47"/>
        <v>0</v>
      </c>
      <c r="H64" s="72">
        <f t="shared" si="48"/>
        <v>15</v>
      </c>
      <c r="I64" s="73">
        <f t="shared" si="49"/>
        <v>0</v>
      </c>
      <c r="J64" s="74"/>
      <c r="K64" s="75"/>
      <c r="L64" s="77"/>
      <c r="M64" s="78"/>
      <c r="N64" s="78"/>
      <c r="O64" s="79"/>
      <c r="P64" s="80">
        <v>2</v>
      </c>
      <c r="Q64" s="81" t="s">
        <v>5</v>
      </c>
      <c r="R64" s="82">
        <v>15</v>
      </c>
      <c r="S64" s="83"/>
      <c r="T64" s="83">
        <v>15</v>
      </c>
      <c r="U64" s="84"/>
      <c r="V64" s="85"/>
      <c r="W64" s="81"/>
      <c r="X64" s="77"/>
      <c r="Y64" s="78"/>
      <c r="Z64" s="78"/>
      <c r="AA64" s="86"/>
    </row>
    <row r="65" spans="1:27" ht="20.100000000000001" customHeight="1">
      <c r="A65" s="67">
        <v>9</v>
      </c>
      <c r="B65" s="134" t="s">
        <v>84</v>
      </c>
      <c r="C65" s="69"/>
      <c r="D65" s="70">
        <f t="shared" si="44"/>
        <v>1</v>
      </c>
      <c r="E65" s="71">
        <f t="shared" si="45"/>
        <v>30</v>
      </c>
      <c r="F65" s="76">
        <f t="shared" si="46"/>
        <v>15</v>
      </c>
      <c r="G65" s="76">
        <f t="shared" si="47"/>
        <v>0</v>
      </c>
      <c r="H65" s="72">
        <f t="shared" si="48"/>
        <v>15</v>
      </c>
      <c r="I65" s="73">
        <f t="shared" si="49"/>
        <v>0</v>
      </c>
      <c r="J65" s="74"/>
      <c r="K65" s="75"/>
      <c r="L65" s="77"/>
      <c r="M65" s="78"/>
      <c r="N65" s="78"/>
      <c r="O65" s="79"/>
      <c r="P65" s="80">
        <v>2</v>
      </c>
      <c r="Q65" s="81" t="s">
        <v>5</v>
      </c>
      <c r="R65" s="82">
        <v>15</v>
      </c>
      <c r="S65" s="83"/>
      <c r="T65" s="83">
        <v>15</v>
      </c>
      <c r="U65" s="84"/>
      <c r="V65" s="85"/>
      <c r="W65" s="81"/>
      <c r="X65" s="77"/>
      <c r="Y65" s="78"/>
      <c r="Z65" s="78"/>
      <c r="AA65" s="86"/>
    </row>
    <row r="66" spans="1:27" ht="20.100000000000001" customHeight="1">
      <c r="A66" s="67">
        <v>10</v>
      </c>
      <c r="B66" s="134" t="s">
        <v>85</v>
      </c>
      <c r="C66" s="69"/>
      <c r="D66" s="70">
        <f t="shared" si="44"/>
        <v>1</v>
      </c>
      <c r="E66" s="71">
        <f t="shared" si="45"/>
        <v>30</v>
      </c>
      <c r="F66" s="76">
        <f t="shared" si="46"/>
        <v>15</v>
      </c>
      <c r="G66" s="76">
        <f t="shared" si="47"/>
        <v>0</v>
      </c>
      <c r="H66" s="72">
        <f t="shared" si="48"/>
        <v>15</v>
      </c>
      <c r="I66" s="73">
        <f t="shared" si="49"/>
        <v>0</v>
      </c>
      <c r="J66" s="74"/>
      <c r="K66" s="75"/>
      <c r="L66" s="77"/>
      <c r="M66" s="78"/>
      <c r="N66" s="78"/>
      <c r="O66" s="79"/>
      <c r="P66" s="80"/>
      <c r="Q66" s="81"/>
      <c r="R66" s="82"/>
      <c r="S66" s="83"/>
      <c r="T66" s="83"/>
      <c r="U66" s="84"/>
      <c r="V66" s="85">
        <v>2</v>
      </c>
      <c r="W66" s="81" t="s">
        <v>5</v>
      </c>
      <c r="X66" s="77">
        <v>15</v>
      </c>
      <c r="Y66" s="78"/>
      <c r="Z66" s="78">
        <v>15</v>
      </c>
      <c r="AA66" s="86"/>
    </row>
    <row r="67" spans="1:27" ht="20.100000000000001" customHeight="1">
      <c r="A67" s="67">
        <v>11</v>
      </c>
      <c r="B67" s="134" t="s">
        <v>86</v>
      </c>
      <c r="C67" s="69"/>
      <c r="D67" s="70">
        <f t="shared" si="44"/>
        <v>1</v>
      </c>
      <c r="E67" s="71">
        <f t="shared" si="45"/>
        <v>30</v>
      </c>
      <c r="F67" s="76">
        <f t="shared" si="46"/>
        <v>15</v>
      </c>
      <c r="G67" s="76">
        <f t="shared" si="47"/>
        <v>0</v>
      </c>
      <c r="H67" s="72">
        <f t="shared" si="48"/>
        <v>15</v>
      </c>
      <c r="I67" s="73">
        <f t="shared" si="49"/>
        <v>0</v>
      </c>
      <c r="J67" s="74"/>
      <c r="K67" s="75"/>
      <c r="L67" s="77"/>
      <c r="M67" s="78"/>
      <c r="N67" s="78"/>
      <c r="O67" s="79"/>
      <c r="P67" s="80"/>
      <c r="Q67" s="81"/>
      <c r="R67" s="82"/>
      <c r="S67" s="83"/>
      <c r="T67" s="83"/>
      <c r="U67" s="84"/>
      <c r="V67" s="85">
        <v>2</v>
      </c>
      <c r="W67" s="81" t="s">
        <v>5</v>
      </c>
      <c r="X67" s="77">
        <v>15</v>
      </c>
      <c r="Y67" s="78"/>
      <c r="Z67" s="78">
        <v>15</v>
      </c>
      <c r="AA67" s="86"/>
    </row>
    <row r="68" spans="1:27" ht="20.100000000000001" customHeight="1">
      <c r="A68" s="172"/>
      <c r="B68" s="156" t="s">
        <v>91</v>
      </c>
      <c r="C68" s="157"/>
      <c r="D68" s="158">
        <f>SUM(D57:D67)</f>
        <v>5</v>
      </c>
      <c r="E68" s="159">
        <f t="shared" ref="E68:I68" si="50">SUM(E57:E67)</f>
        <v>345</v>
      </c>
      <c r="F68" s="160">
        <f t="shared" si="50"/>
        <v>135</v>
      </c>
      <c r="G68" s="160">
        <f t="shared" si="50"/>
        <v>60</v>
      </c>
      <c r="H68" s="160">
        <f t="shared" si="50"/>
        <v>90</v>
      </c>
      <c r="I68" s="161">
        <f t="shared" si="50"/>
        <v>60</v>
      </c>
      <c r="J68" s="162">
        <f>SUM(J57:J67)</f>
        <v>0</v>
      </c>
      <c r="K68" s="163">
        <f>COUNTA(K57:K67)</f>
        <v>0</v>
      </c>
      <c r="L68" s="164">
        <f>SUM(L57:L67)</f>
        <v>0</v>
      </c>
      <c r="M68" s="164">
        <f t="shared" ref="M68:P68" si="51">SUM(M57:M67)</f>
        <v>0</v>
      </c>
      <c r="N68" s="164">
        <f t="shared" si="51"/>
        <v>0</v>
      </c>
      <c r="O68" s="164">
        <f t="shared" si="51"/>
        <v>0</v>
      </c>
      <c r="P68" s="165">
        <f t="shared" si="51"/>
        <v>17</v>
      </c>
      <c r="Q68" s="163">
        <f>COUNTA(Q57:Q67)</f>
        <v>3</v>
      </c>
      <c r="R68" s="166">
        <f t="shared" ref="R68" si="52">SUM(R57:R67)</f>
        <v>75</v>
      </c>
      <c r="S68" s="167">
        <f t="shared" ref="S68" si="53">SUM(S57:S67)</f>
        <v>30</v>
      </c>
      <c r="T68" s="167">
        <f t="shared" ref="T68" si="54">SUM(T57:T67)</f>
        <v>45</v>
      </c>
      <c r="U68" s="168">
        <f t="shared" ref="U68:V68" si="55">SUM(U57:U67)</f>
        <v>0</v>
      </c>
      <c r="V68" s="165">
        <f t="shared" si="55"/>
        <v>27</v>
      </c>
      <c r="W68" s="163">
        <f t="shared" ref="W68" si="56">COUNTA(W57:W67)</f>
        <v>2</v>
      </c>
      <c r="X68" s="169">
        <f t="shared" ref="X68" si="57">SUM(X57:X67)</f>
        <v>60</v>
      </c>
      <c r="Y68" s="170">
        <f t="shared" ref="Y68" si="58">SUM(Y57:Y67)</f>
        <v>30</v>
      </c>
      <c r="Z68" s="170">
        <f t="shared" ref="Z68" si="59">SUM(Z57:Z67)</f>
        <v>45</v>
      </c>
      <c r="AA68" s="171">
        <f t="shared" ref="AA68" si="60">SUM(AA57:AA67)</f>
        <v>60</v>
      </c>
    </row>
    <row r="69" spans="1:27" ht="5.0999999999999996" customHeight="1">
      <c r="A69" s="106"/>
      <c r="B69" s="107"/>
      <c r="C69" s="108"/>
      <c r="D69" s="105"/>
      <c r="E69" s="105"/>
      <c r="F69" s="105"/>
      <c r="G69" s="105"/>
      <c r="H69" s="105"/>
      <c r="I69" s="105"/>
      <c r="J69" s="108"/>
      <c r="K69" s="108"/>
      <c r="L69" s="109"/>
      <c r="M69" s="109"/>
      <c r="N69" s="109"/>
      <c r="O69" s="109"/>
      <c r="P69" s="108"/>
      <c r="Q69" s="108"/>
      <c r="R69" s="108"/>
      <c r="S69" s="108"/>
      <c r="T69" s="108"/>
      <c r="U69" s="108"/>
      <c r="V69" s="108"/>
      <c r="W69" s="108"/>
      <c r="X69" s="108"/>
      <c r="Y69" s="108"/>
      <c r="Z69" s="108"/>
      <c r="AA69" s="141"/>
    </row>
    <row r="70" spans="1:27" ht="15" customHeight="1">
      <c r="A70" s="363" t="s">
        <v>98</v>
      </c>
      <c r="B70" s="364"/>
      <c r="C70" s="111"/>
      <c r="D70" s="112"/>
      <c r="E70" s="113"/>
      <c r="F70" s="114" t="s">
        <v>9</v>
      </c>
      <c r="G70" s="114" t="s">
        <v>10</v>
      </c>
      <c r="H70" s="114" t="s">
        <v>11</v>
      </c>
      <c r="I70" s="115" t="s">
        <v>12</v>
      </c>
      <c r="J70" s="112"/>
      <c r="K70" s="113"/>
      <c r="L70" s="114" t="s">
        <v>9</v>
      </c>
      <c r="M70" s="114" t="s">
        <v>10</v>
      </c>
      <c r="N70" s="114" t="s">
        <v>11</v>
      </c>
      <c r="O70" s="115" t="s">
        <v>12</v>
      </c>
      <c r="P70" s="116"/>
      <c r="Q70" s="113"/>
      <c r="R70" s="114" t="s">
        <v>9</v>
      </c>
      <c r="S70" s="114" t="s">
        <v>10</v>
      </c>
      <c r="T70" s="114" t="s">
        <v>11</v>
      </c>
      <c r="U70" s="115" t="s">
        <v>12</v>
      </c>
      <c r="V70" s="112"/>
      <c r="W70" s="113"/>
      <c r="X70" s="114" t="s">
        <v>9</v>
      </c>
      <c r="Y70" s="114" t="s">
        <v>10</v>
      </c>
      <c r="Z70" s="114" t="s">
        <v>11</v>
      </c>
      <c r="AA70" s="117" t="s">
        <v>12</v>
      </c>
    </row>
    <row r="71" spans="1:27" ht="45" customHeight="1" thickBot="1">
      <c r="A71" s="365"/>
      <c r="B71" s="366"/>
      <c r="C71" s="118"/>
      <c r="D71" s="119">
        <f>D68+D35</f>
        <v>10</v>
      </c>
      <c r="E71" s="120">
        <f t="shared" ref="E71:I71" si="61">E68+E35</f>
        <v>930</v>
      </c>
      <c r="F71" s="121">
        <f t="shared" si="61"/>
        <v>435</v>
      </c>
      <c r="G71" s="121">
        <f t="shared" si="61"/>
        <v>150</v>
      </c>
      <c r="H71" s="121">
        <f t="shared" si="61"/>
        <v>285</v>
      </c>
      <c r="I71" s="122">
        <f t="shared" si="61"/>
        <v>60</v>
      </c>
      <c r="J71" s="123">
        <f>J68+J35</f>
        <v>30</v>
      </c>
      <c r="K71" s="124">
        <f>K68+K35</f>
        <v>4</v>
      </c>
      <c r="L71" s="121" t="str">
        <f>TEXT(L68+L35,0)</f>
        <v>150</v>
      </c>
      <c r="M71" s="121" t="str">
        <f t="shared" ref="M71:O71" si="62">TEXT(M68+M35,0)</f>
        <v>60</v>
      </c>
      <c r="N71" s="121" t="str">
        <f t="shared" si="62"/>
        <v>120</v>
      </c>
      <c r="O71" s="122" t="str">
        <f t="shared" si="62"/>
        <v>0</v>
      </c>
      <c r="P71" s="125">
        <f t="shared" ref="P71:Q71" si="63">P68+P35</f>
        <v>30</v>
      </c>
      <c r="Q71" s="124">
        <f t="shared" si="63"/>
        <v>4</v>
      </c>
      <c r="R71" s="121" t="str">
        <f>TEXT(R68+R35,0)</f>
        <v>195</v>
      </c>
      <c r="S71" s="121" t="str">
        <f t="shared" ref="S71:AA71" si="64">TEXT(S68+S35,0)</f>
        <v>60</v>
      </c>
      <c r="T71" s="121" t="str">
        <f t="shared" si="64"/>
        <v>105</v>
      </c>
      <c r="U71" s="122" t="str">
        <f t="shared" si="64"/>
        <v>0</v>
      </c>
      <c r="V71" s="126">
        <f t="shared" ref="V71:W71" si="65">V68+V35</f>
        <v>30</v>
      </c>
      <c r="W71" s="124">
        <f t="shared" si="65"/>
        <v>2</v>
      </c>
      <c r="X71" s="121" t="str">
        <f t="shared" ref="X71" si="66">TEXT(X68+X35,0)</f>
        <v>90</v>
      </c>
      <c r="Y71" s="121" t="str">
        <f t="shared" si="64"/>
        <v>30</v>
      </c>
      <c r="Z71" s="121" t="str">
        <f t="shared" si="64"/>
        <v>60</v>
      </c>
      <c r="AA71" s="127" t="str">
        <f t="shared" si="64"/>
        <v>60</v>
      </c>
    </row>
    <row r="72" spans="1:27" s="10" customFormat="1" ht="18" thickBot="1">
      <c r="A72" s="3"/>
      <c r="B72" s="6"/>
      <c r="C72" s="128"/>
      <c r="D72" s="6"/>
      <c r="E72" s="6" t="s">
        <v>36</v>
      </c>
      <c r="F72" s="6"/>
      <c r="G72" s="6"/>
      <c r="H72" s="6"/>
      <c r="I72" s="6"/>
      <c r="J72" s="6"/>
      <c r="K72" s="6"/>
      <c r="L72" s="129"/>
      <c r="M72" s="130">
        <f>(VALUE(L71)+VALUE(M71)+VALUE(N71)+VALUE(O71))</f>
        <v>330</v>
      </c>
      <c r="N72" s="130"/>
      <c r="O72" s="131"/>
      <c r="P72" s="132"/>
      <c r="Q72" s="6"/>
      <c r="R72" s="129"/>
      <c r="S72" s="130">
        <f>(VALUE(R71)+VALUE(S71)+VALUE(T71)+VALUE(U71))</f>
        <v>360</v>
      </c>
      <c r="T72" s="130"/>
      <c r="U72" s="131"/>
      <c r="V72" s="132"/>
      <c r="W72" s="6"/>
      <c r="X72" s="129"/>
      <c r="Y72" s="130">
        <f>VALUE(X71)+VALUE(Y71)+VALUE(Z71)+VALUE(AA71)</f>
        <v>240</v>
      </c>
      <c r="Z72" s="130"/>
      <c r="AA72" s="133"/>
    </row>
    <row r="73" spans="1:27" ht="5.0999999999999996" customHeight="1" thickBot="1">
      <c r="A73" s="16"/>
      <c r="B73" s="17"/>
      <c r="C73" s="18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9"/>
    </row>
    <row r="74" spans="1:27" ht="24.9" customHeight="1">
      <c r="A74" s="59" t="s">
        <v>99</v>
      </c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1"/>
      <c r="Q74" s="62"/>
      <c r="R74" s="61"/>
      <c r="S74" s="61"/>
      <c r="T74" s="61"/>
      <c r="U74" s="61"/>
      <c r="V74" s="61"/>
      <c r="W74" s="61"/>
      <c r="X74" s="61"/>
      <c r="Y74" s="61"/>
      <c r="Z74" s="61"/>
      <c r="AA74" s="63"/>
    </row>
    <row r="75" spans="1:27" s="87" customFormat="1" ht="20.100000000000001" customHeight="1">
      <c r="A75" s="67">
        <v>1</v>
      </c>
      <c r="B75" s="68" t="s">
        <v>33</v>
      </c>
      <c r="C75" s="69"/>
      <c r="D75" s="70">
        <f>COUNTA(K75,Q75,W75)</f>
        <v>0</v>
      </c>
      <c r="E75" s="71">
        <f>SUM(F75:I75)</f>
        <v>45</v>
      </c>
      <c r="F75" s="76">
        <f>SUM(L75,R75,X75)</f>
        <v>0</v>
      </c>
      <c r="G75" s="76">
        <f>SUM(M75,S75,Y75)</f>
        <v>0</v>
      </c>
      <c r="H75" s="72">
        <f>SUM(N75,T75,Z75)</f>
        <v>0</v>
      </c>
      <c r="I75" s="73">
        <f>SUM(O75,U75,AA75)</f>
        <v>45</v>
      </c>
      <c r="J75" s="74"/>
      <c r="K75" s="75"/>
      <c r="L75" s="77"/>
      <c r="M75" s="78"/>
      <c r="N75" s="78"/>
      <c r="O75" s="79"/>
      <c r="P75" s="80"/>
      <c r="Q75" s="81"/>
      <c r="R75" s="82"/>
      <c r="S75" s="83"/>
      <c r="T75" s="83"/>
      <c r="U75" s="84"/>
      <c r="V75" s="85">
        <v>5</v>
      </c>
      <c r="W75" s="81"/>
      <c r="X75" s="77"/>
      <c r="Y75" s="78"/>
      <c r="Z75" s="78"/>
      <c r="AA75" s="86">
        <v>45</v>
      </c>
    </row>
    <row r="76" spans="1:27" s="87" customFormat="1" ht="20.100000000000001" customHeight="1">
      <c r="A76" s="67" t="s">
        <v>19</v>
      </c>
      <c r="B76" s="68" t="s">
        <v>34</v>
      </c>
      <c r="C76" s="69" t="s">
        <v>57</v>
      </c>
      <c r="D76" s="70">
        <f t="shared" ref="D76:D84" si="67">COUNTA(K76,Q76,W76)</f>
        <v>0</v>
      </c>
      <c r="E76" s="71">
        <f t="shared" ref="E76:E84" si="68">SUM(F76:I76)</f>
        <v>45</v>
      </c>
      <c r="F76" s="76">
        <f t="shared" ref="F76:F84" si="69">SUM(L76,R76,X76)</f>
        <v>0</v>
      </c>
      <c r="G76" s="76">
        <f t="shared" ref="G76:G84" si="70">SUM(M76,S76,Y76)</f>
        <v>45</v>
      </c>
      <c r="H76" s="72">
        <f t="shared" ref="H76:H84" si="71">SUM(N76,T76,Z76)</f>
        <v>0</v>
      </c>
      <c r="I76" s="73">
        <f t="shared" ref="I76:I84" si="72">SUM(O76,U76,AA76)</f>
        <v>0</v>
      </c>
      <c r="J76" s="74"/>
      <c r="K76" s="75"/>
      <c r="L76" s="77"/>
      <c r="M76" s="78"/>
      <c r="N76" s="78"/>
      <c r="O76" s="79"/>
      <c r="P76" s="80">
        <v>8</v>
      </c>
      <c r="Q76" s="81"/>
      <c r="R76" s="82"/>
      <c r="S76" s="83">
        <v>15</v>
      </c>
      <c r="T76" s="83"/>
      <c r="U76" s="84"/>
      <c r="V76" s="85">
        <v>12</v>
      </c>
      <c r="W76" s="81"/>
      <c r="X76" s="77"/>
      <c r="Y76" s="78">
        <v>30</v>
      </c>
      <c r="Z76" s="78"/>
      <c r="AA76" s="86"/>
    </row>
    <row r="77" spans="1:27" s="87" customFormat="1" ht="20.100000000000001" customHeight="1">
      <c r="A77" s="67" t="s">
        <v>13</v>
      </c>
      <c r="B77" s="68" t="s">
        <v>45</v>
      </c>
      <c r="C77" s="69" t="s">
        <v>57</v>
      </c>
      <c r="D77" s="70">
        <f t="shared" si="67"/>
        <v>0</v>
      </c>
      <c r="E77" s="71">
        <f t="shared" si="68"/>
        <v>45</v>
      </c>
      <c r="F77" s="76">
        <f t="shared" si="69"/>
        <v>30</v>
      </c>
      <c r="G77" s="76">
        <f t="shared" si="70"/>
        <v>0</v>
      </c>
      <c r="H77" s="72">
        <f t="shared" si="71"/>
        <v>15</v>
      </c>
      <c r="I77" s="73">
        <f t="shared" si="72"/>
        <v>0</v>
      </c>
      <c r="J77" s="74"/>
      <c r="K77" s="75"/>
      <c r="L77" s="77"/>
      <c r="M77" s="78"/>
      <c r="N77" s="78"/>
      <c r="O77" s="79"/>
      <c r="P77" s="80">
        <v>3</v>
      </c>
      <c r="Q77" s="81"/>
      <c r="R77" s="82">
        <v>30</v>
      </c>
      <c r="S77" s="83"/>
      <c r="T77" s="83">
        <v>15</v>
      </c>
      <c r="U77" s="84"/>
      <c r="V77" s="85"/>
      <c r="W77" s="81"/>
      <c r="X77" s="77"/>
      <c r="Y77" s="78"/>
      <c r="Z77" s="78"/>
      <c r="AA77" s="86"/>
    </row>
    <row r="78" spans="1:27" s="87" customFormat="1" ht="20.100000000000001" customHeight="1">
      <c r="A78" s="67" t="s">
        <v>15</v>
      </c>
      <c r="B78" s="68" t="s">
        <v>46</v>
      </c>
      <c r="C78" s="69" t="s">
        <v>57</v>
      </c>
      <c r="D78" s="70">
        <f t="shared" si="67"/>
        <v>0</v>
      </c>
      <c r="E78" s="71">
        <f t="shared" si="68"/>
        <v>30</v>
      </c>
      <c r="F78" s="76">
        <f t="shared" si="69"/>
        <v>15</v>
      </c>
      <c r="G78" s="76">
        <f t="shared" si="70"/>
        <v>0</v>
      </c>
      <c r="H78" s="72">
        <f t="shared" si="71"/>
        <v>0</v>
      </c>
      <c r="I78" s="73">
        <f t="shared" si="72"/>
        <v>15</v>
      </c>
      <c r="J78" s="74"/>
      <c r="K78" s="75"/>
      <c r="L78" s="77"/>
      <c r="M78" s="78"/>
      <c r="N78" s="78"/>
      <c r="O78" s="79"/>
      <c r="P78" s="80"/>
      <c r="Q78" s="81"/>
      <c r="R78" s="82"/>
      <c r="S78" s="83"/>
      <c r="T78" s="83" t="s">
        <v>58</v>
      </c>
      <c r="U78" s="84"/>
      <c r="V78" s="85">
        <v>3</v>
      </c>
      <c r="W78" s="81"/>
      <c r="X78" s="77">
        <v>15</v>
      </c>
      <c r="Y78" s="78"/>
      <c r="Z78" s="78"/>
      <c r="AA78" s="86">
        <v>15</v>
      </c>
    </row>
    <row r="79" spans="1:27" s="87" customFormat="1" ht="20.100000000000001" customHeight="1">
      <c r="A79" s="67" t="s">
        <v>17</v>
      </c>
      <c r="B79" s="68" t="s">
        <v>53</v>
      </c>
      <c r="C79" s="69" t="s">
        <v>57</v>
      </c>
      <c r="D79" s="70">
        <f t="shared" si="67"/>
        <v>0</v>
      </c>
      <c r="E79" s="71">
        <f t="shared" si="68"/>
        <v>30</v>
      </c>
      <c r="F79" s="76">
        <f t="shared" si="69"/>
        <v>15</v>
      </c>
      <c r="G79" s="76">
        <f t="shared" si="70"/>
        <v>0</v>
      </c>
      <c r="H79" s="72">
        <f t="shared" si="71"/>
        <v>0</v>
      </c>
      <c r="I79" s="73">
        <f t="shared" si="72"/>
        <v>15</v>
      </c>
      <c r="J79" s="74"/>
      <c r="K79" s="75"/>
      <c r="L79" s="77"/>
      <c r="M79" s="78"/>
      <c r="N79" s="78"/>
      <c r="O79" s="79"/>
      <c r="P79" s="80">
        <v>2</v>
      </c>
      <c r="Q79" s="81"/>
      <c r="R79" s="82">
        <v>15</v>
      </c>
      <c r="S79" s="83"/>
      <c r="T79" s="83"/>
      <c r="U79" s="84">
        <v>15</v>
      </c>
      <c r="V79" s="85"/>
      <c r="W79" s="81"/>
      <c r="X79" s="77"/>
      <c r="Y79" s="78"/>
      <c r="Z79" s="78"/>
      <c r="AA79" s="86"/>
    </row>
    <row r="80" spans="1:27" s="87" customFormat="1" ht="20.100000000000001" customHeight="1">
      <c r="A80" s="67" t="s">
        <v>18</v>
      </c>
      <c r="B80" s="68" t="s">
        <v>47</v>
      </c>
      <c r="C80" s="69" t="s">
        <v>57</v>
      </c>
      <c r="D80" s="70">
        <f t="shared" si="67"/>
        <v>0</v>
      </c>
      <c r="E80" s="71">
        <f t="shared" si="68"/>
        <v>30</v>
      </c>
      <c r="F80" s="76">
        <f t="shared" si="69"/>
        <v>15</v>
      </c>
      <c r="G80" s="76">
        <f t="shared" si="70"/>
        <v>0</v>
      </c>
      <c r="H80" s="72">
        <f t="shared" si="71"/>
        <v>15</v>
      </c>
      <c r="I80" s="73">
        <f t="shared" si="72"/>
        <v>0</v>
      </c>
      <c r="J80" s="74"/>
      <c r="K80" s="75"/>
      <c r="L80" s="77"/>
      <c r="M80" s="78"/>
      <c r="N80" s="78"/>
      <c r="O80" s="79"/>
      <c r="P80" s="80"/>
      <c r="Q80" s="81"/>
      <c r="R80" s="82"/>
      <c r="S80" s="83"/>
      <c r="T80" s="83"/>
      <c r="U80" s="84"/>
      <c r="V80" s="85">
        <v>3</v>
      </c>
      <c r="W80" s="81"/>
      <c r="X80" s="77">
        <v>15</v>
      </c>
      <c r="Y80" s="78"/>
      <c r="Z80" s="78">
        <v>15</v>
      </c>
      <c r="AA80" s="86"/>
    </row>
    <row r="81" spans="1:27" ht="20.100000000000001" customHeight="1">
      <c r="A81" s="67">
        <v>8</v>
      </c>
      <c r="B81" s="134" t="s">
        <v>83</v>
      </c>
      <c r="C81" s="69"/>
      <c r="D81" s="70">
        <f t="shared" si="67"/>
        <v>1</v>
      </c>
      <c r="E81" s="71">
        <f t="shared" si="68"/>
        <v>30</v>
      </c>
      <c r="F81" s="76">
        <f t="shared" si="69"/>
        <v>15</v>
      </c>
      <c r="G81" s="76">
        <f t="shared" si="70"/>
        <v>0</v>
      </c>
      <c r="H81" s="72">
        <f t="shared" si="71"/>
        <v>15</v>
      </c>
      <c r="I81" s="73">
        <f t="shared" si="72"/>
        <v>0</v>
      </c>
      <c r="J81" s="74"/>
      <c r="K81" s="75"/>
      <c r="L81" s="77"/>
      <c r="M81" s="78"/>
      <c r="N81" s="78"/>
      <c r="O81" s="79"/>
      <c r="P81" s="80">
        <v>2</v>
      </c>
      <c r="Q81" s="81" t="s">
        <v>5</v>
      </c>
      <c r="R81" s="82">
        <v>15</v>
      </c>
      <c r="S81" s="83"/>
      <c r="T81" s="83">
        <v>15</v>
      </c>
      <c r="U81" s="84"/>
      <c r="V81" s="85"/>
      <c r="W81" s="81"/>
      <c r="X81" s="77"/>
      <c r="Y81" s="78"/>
      <c r="Z81" s="78"/>
      <c r="AA81" s="86"/>
    </row>
    <row r="82" spans="1:27" ht="20.100000000000001" customHeight="1">
      <c r="A82" s="67">
        <v>9</v>
      </c>
      <c r="B82" s="134" t="s">
        <v>84</v>
      </c>
      <c r="C82" s="69"/>
      <c r="D82" s="70">
        <f t="shared" si="67"/>
        <v>1</v>
      </c>
      <c r="E82" s="71">
        <f t="shared" si="68"/>
        <v>30</v>
      </c>
      <c r="F82" s="76">
        <f t="shared" si="69"/>
        <v>15</v>
      </c>
      <c r="G82" s="76">
        <f t="shared" si="70"/>
        <v>0</v>
      </c>
      <c r="H82" s="72">
        <f t="shared" si="71"/>
        <v>15</v>
      </c>
      <c r="I82" s="73">
        <f t="shared" si="72"/>
        <v>0</v>
      </c>
      <c r="J82" s="74"/>
      <c r="K82" s="75"/>
      <c r="L82" s="77"/>
      <c r="M82" s="78"/>
      <c r="N82" s="78"/>
      <c r="O82" s="79"/>
      <c r="P82" s="80">
        <v>2</v>
      </c>
      <c r="Q82" s="81" t="s">
        <v>5</v>
      </c>
      <c r="R82" s="82">
        <v>15</v>
      </c>
      <c r="S82" s="83"/>
      <c r="T82" s="83">
        <v>15</v>
      </c>
      <c r="U82" s="84"/>
      <c r="V82" s="85"/>
      <c r="W82" s="81"/>
      <c r="X82" s="77"/>
      <c r="Y82" s="78"/>
      <c r="Z82" s="78"/>
      <c r="AA82" s="86"/>
    </row>
    <row r="83" spans="1:27" ht="20.100000000000001" customHeight="1">
      <c r="A83" s="67">
        <v>10</v>
      </c>
      <c r="B83" s="134" t="s">
        <v>85</v>
      </c>
      <c r="C83" s="69"/>
      <c r="D83" s="70">
        <f t="shared" si="67"/>
        <v>1</v>
      </c>
      <c r="E83" s="71">
        <f t="shared" si="68"/>
        <v>30</v>
      </c>
      <c r="F83" s="76">
        <f t="shared" si="69"/>
        <v>15</v>
      </c>
      <c r="G83" s="76">
        <f t="shared" si="70"/>
        <v>0</v>
      </c>
      <c r="H83" s="72">
        <f t="shared" si="71"/>
        <v>15</v>
      </c>
      <c r="I83" s="73">
        <f t="shared" si="72"/>
        <v>0</v>
      </c>
      <c r="J83" s="74"/>
      <c r="K83" s="75"/>
      <c r="L83" s="77"/>
      <c r="M83" s="78"/>
      <c r="N83" s="78"/>
      <c r="O83" s="79"/>
      <c r="P83" s="80"/>
      <c r="Q83" s="81"/>
      <c r="R83" s="82"/>
      <c r="S83" s="83"/>
      <c r="T83" s="83"/>
      <c r="U83" s="84"/>
      <c r="V83" s="85">
        <v>2</v>
      </c>
      <c r="W83" s="81" t="s">
        <v>5</v>
      </c>
      <c r="X83" s="77">
        <v>15</v>
      </c>
      <c r="Y83" s="78"/>
      <c r="Z83" s="78">
        <v>15</v>
      </c>
      <c r="AA83" s="86"/>
    </row>
    <row r="84" spans="1:27" ht="20.100000000000001" customHeight="1">
      <c r="A84" s="67">
        <v>11</v>
      </c>
      <c r="B84" s="134" t="s">
        <v>86</v>
      </c>
      <c r="C84" s="69"/>
      <c r="D84" s="70">
        <f t="shared" si="67"/>
        <v>1</v>
      </c>
      <c r="E84" s="71">
        <f t="shared" si="68"/>
        <v>30</v>
      </c>
      <c r="F84" s="76">
        <f t="shared" si="69"/>
        <v>15</v>
      </c>
      <c r="G84" s="76">
        <f t="shared" si="70"/>
        <v>0</v>
      </c>
      <c r="H84" s="72">
        <f t="shared" si="71"/>
        <v>15</v>
      </c>
      <c r="I84" s="73">
        <f t="shared" si="72"/>
        <v>0</v>
      </c>
      <c r="J84" s="74"/>
      <c r="K84" s="75"/>
      <c r="L84" s="77"/>
      <c r="M84" s="78"/>
      <c r="N84" s="78"/>
      <c r="O84" s="79"/>
      <c r="P84" s="80"/>
      <c r="Q84" s="81"/>
      <c r="R84" s="82"/>
      <c r="S84" s="83"/>
      <c r="T84" s="83"/>
      <c r="U84" s="84"/>
      <c r="V84" s="85">
        <v>2</v>
      </c>
      <c r="W84" s="81" t="s">
        <v>5</v>
      </c>
      <c r="X84" s="77">
        <v>15</v>
      </c>
      <c r="Y84" s="78"/>
      <c r="Z84" s="78">
        <v>15</v>
      </c>
      <c r="AA84" s="86"/>
    </row>
    <row r="85" spans="1:27" ht="20.100000000000001" customHeight="1">
      <c r="A85" s="172"/>
      <c r="B85" s="156" t="s">
        <v>90</v>
      </c>
      <c r="C85" s="157"/>
      <c r="D85" s="158">
        <f t="shared" ref="D85:J85" si="73">SUM(D75:D84)</f>
        <v>4</v>
      </c>
      <c r="E85" s="159">
        <f t="shared" si="73"/>
        <v>345</v>
      </c>
      <c r="F85" s="160">
        <f t="shared" si="73"/>
        <v>135</v>
      </c>
      <c r="G85" s="160">
        <f t="shared" si="73"/>
        <v>45</v>
      </c>
      <c r="H85" s="160">
        <f t="shared" si="73"/>
        <v>90</v>
      </c>
      <c r="I85" s="161">
        <f t="shared" si="73"/>
        <v>75</v>
      </c>
      <c r="J85" s="162">
        <f t="shared" si="73"/>
        <v>0</v>
      </c>
      <c r="K85" s="163">
        <f>COUNTA(K75:K84)</f>
        <v>0</v>
      </c>
      <c r="L85" s="164">
        <f>SUM(L75:L84)</f>
        <v>0</v>
      </c>
      <c r="M85" s="164">
        <f t="shared" ref="M85:P85" si="74">SUM(M75:M84)</f>
        <v>0</v>
      </c>
      <c r="N85" s="164">
        <f t="shared" si="74"/>
        <v>0</v>
      </c>
      <c r="O85" s="164">
        <f t="shared" si="74"/>
        <v>0</v>
      </c>
      <c r="P85" s="165">
        <f t="shared" si="74"/>
        <v>17</v>
      </c>
      <c r="Q85" s="163">
        <f t="shared" ref="Q85" si="75">COUNTA(Q75:Q84)</f>
        <v>2</v>
      </c>
      <c r="R85" s="166">
        <f t="shared" ref="R85" si="76">SUM(R75:R84)</f>
        <v>75</v>
      </c>
      <c r="S85" s="167">
        <f t="shared" ref="S85" si="77">SUM(S75:S84)</f>
        <v>15</v>
      </c>
      <c r="T85" s="167">
        <f t="shared" ref="T85" si="78">SUM(T75:T84)</f>
        <v>45</v>
      </c>
      <c r="U85" s="168">
        <f t="shared" ref="U85:V85" si="79">SUM(U75:U84)</f>
        <v>15</v>
      </c>
      <c r="V85" s="165">
        <f t="shared" si="79"/>
        <v>27</v>
      </c>
      <c r="W85" s="163">
        <f t="shared" ref="W85" si="80">COUNTA(W75:W84)</f>
        <v>2</v>
      </c>
      <c r="X85" s="169">
        <f t="shared" ref="X85" si="81">SUM(X75:X84)</f>
        <v>60</v>
      </c>
      <c r="Y85" s="170">
        <f t="shared" ref="Y85" si="82">SUM(Y75:Y84)</f>
        <v>30</v>
      </c>
      <c r="Z85" s="170">
        <f t="shared" ref="Z85" si="83">SUM(Z75:Z84)</f>
        <v>45</v>
      </c>
      <c r="AA85" s="171">
        <f t="shared" ref="AA85" si="84">SUM(AA75:AA84)</f>
        <v>60</v>
      </c>
    </row>
    <row r="86" spans="1:27" ht="5.0999999999999996" customHeight="1">
      <c r="A86" s="106"/>
      <c r="B86" s="107"/>
      <c r="C86" s="108"/>
      <c r="D86" s="105"/>
      <c r="E86" s="105"/>
      <c r="F86" s="105"/>
      <c r="G86" s="105"/>
      <c r="H86" s="105"/>
      <c r="I86" s="105"/>
      <c r="J86" s="108"/>
      <c r="K86" s="108"/>
      <c r="L86" s="109"/>
      <c r="M86" s="109"/>
      <c r="N86" s="109"/>
      <c r="O86" s="109"/>
      <c r="P86" s="108"/>
      <c r="Q86" s="108"/>
      <c r="R86" s="108"/>
      <c r="S86" s="108"/>
      <c r="T86" s="108"/>
      <c r="U86" s="108"/>
      <c r="V86" s="108"/>
      <c r="W86" s="108"/>
      <c r="X86" s="108"/>
      <c r="Y86" s="108"/>
      <c r="Z86" s="108"/>
      <c r="AA86" s="141"/>
    </row>
    <row r="87" spans="1:27" ht="15" customHeight="1">
      <c r="A87" s="363" t="s">
        <v>92</v>
      </c>
      <c r="B87" s="364"/>
      <c r="C87" s="111"/>
      <c r="D87" s="112"/>
      <c r="E87" s="113"/>
      <c r="F87" s="114" t="s">
        <v>9</v>
      </c>
      <c r="G87" s="114" t="s">
        <v>10</v>
      </c>
      <c r="H87" s="114" t="s">
        <v>11</v>
      </c>
      <c r="I87" s="115" t="s">
        <v>12</v>
      </c>
      <c r="J87" s="112"/>
      <c r="K87" s="113"/>
      <c r="L87" s="114" t="s">
        <v>9</v>
      </c>
      <c r="M87" s="114" t="s">
        <v>10</v>
      </c>
      <c r="N87" s="114" t="s">
        <v>11</v>
      </c>
      <c r="O87" s="115" t="s">
        <v>12</v>
      </c>
      <c r="P87" s="116"/>
      <c r="Q87" s="113"/>
      <c r="R87" s="114" t="s">
        <v>9</v>
      </c>
      <c r="S87" s="114" t="s">
        <v>10</v>
      </c>
      <c r="T87" s="114" t="s">
        <v>11</v>
      </c>
      <c r="U87" s="115" t="s">
        <v>12</v>
      </c>
      <c r="V87" s="112"/>
      <c r="W87" s="113"/>
      <c r="X87" s="114" t="s">
        <v>9</v>
      </c>
      <c r="Y87" s="114" t="s">
        <v>10</v>
      </c>
      <c r="Z87" s="114" t="s">
        <v>11</v>
      </c>
      <c r="AA87" s="117" t="s">
        <v>12</v>
      </c>
    </row>
    <row r="88" spans="1:27" ht="45" customHeight="1" thickBot="1">
      <c r="A88" s="365"/>
      <c r="B88" s="366"/>
      <c r="C88" s="118"/>
      <c r="D88" s="119">
        <f>D85+D35</f>
        <v>9</v>
      </c>
      <c r="E88" s="120">
        <f t="shared" ref="E88:I88" si="85">E85+E35</f>
        <v>930</v>
      </c>
      <c r="F88" s="121">
        <f>F85+F35</f>
        <v>435</v>
      </c>
      <c r="G88" s="121">
        <f t="shared" si="85"/>
        <v>135</v>
      </c>
      <c r="H88" s="121">
        <f>H85+H35</f>
        <v>285</v>
      </c>
      <c r="I88" s="122">
        <f t="shared" si="85"/>
        <v>75</v>
      </c>
      <c r="J88" s="123">
        <f>J85+J35</f>
        <v>30</v>
      </c>
      <c r="K88" s="124">
        <f>K85+K35</f>
        <v>4</v>
      </c>
      <c r="L88" s="121" t="str">
        <f>TEXT(L85+L35,0)</f>
        <v>150</v>
      </c>
      <c r="M88" s="121" t="str">
        <f t="shared" ref="M88:O88" si="86">TEXT(M85+M35,0)</f>
        <v>60</v>
      </c>
      <c r="N88" s="121" t="str">
        <f t="shared" si="86"/>
        <v>120</v>
      </c>
      <c r="O88" s="122" t="str">
        <f t="shared" si="86"/>
        <v>0</v>
      </c>
      <c r="P88" s="125">
        <f t="shared" ref="P88:Q88" si="87">P85+P35</f>
        <v>30</v>
      </c>
      <c r="Q88" s="124">
        <f t="shared" si="87"/>
        <v>3</v>
      </c>
      <c r="R88" s="121" t="str">
        <f t="shared" ref="R88:AA88" si="88">TEXT(R85+R35,0)</f>
        <v>195</v>
      </c>
      <c r="S88" s="121" t="str">
        <f t="shared" si="88"/>
        <v>45</v>
      </c>
      <c r="T88" s="121" t="str">
        <f t="shared" si="88"/>
        <v>105</v>
      </c>
      <c r="U88" s="122" t="str">
        <f t="shared" si="88"/>
        <v>15</v>
      </c>
      <c r="V88" s="126">
        <f t="shared" ref="V88:W88" si="89">V85+V35</f>
        <v>30</v>
      </c>
      <c r="W88" s="124">
        <f t="shared" si="89"/>
        <v>2</v>
      </c>
      <c r="X88" s="121" t="str">
        <f t="shared" ref="X88" si="90">TEXT(X85+X35,0)</f>
        <v>90</v>
      </c>
      <c r="Y88" s="121" t="str">
        <f t="shared" si="88"/>
        <v>30</v>
      </c>
      <c r="Z88" s="121" t="str">
        <f t="shared" si="88"/>
        <v>60</v>
      </c>
      <c r="AA88" s="127" t="str">
        <f t="shared" si="88"/>
        <v>60</v>
      </c>
    </row>
    <row r="89" spans="1:27" s="10" customFormat="1" ht="18" thickBot="1">
      <c r="A89" s="3"/>
      <c r="B89" s="6"/>
      <c r="C89" s="128"/>
      <c r="D89" s="6"/>
      <c r="E89" s="6" t="s">
        <v>36</v>
      </c>
      <c r="F89" s="6"/>
      <c r="G89" s="6"/>
      <c r="H89" s="6"/>
      <c r="I89" s="6"/>
      <c r="J89" s="6"/>
      <c r="K89" s="6"/>
      <c r="L89" s="129"/>
      <c r="M89" s="130">
        <f>(VALUE(L88)+VALUE(M88)+VALUE(N88)+VALUE(O88))</f>
        <v>330</v>
      </c>
      <c r="N89" s="130"/>
      <c r="O89" s="131"/>
      <c r="P89" s="132"/>
      <c r="Q89" s="6"/>
      <c r="R89" s="129"/>
      <c r="S89" s="130">
        <f>(VALUE(R88)+VALUE(S88)+VALUE(T88)+VALUE(U88))</f>
        <v>360</v>
      </c>
      <c r="T89" s="130"/>
      <c r="U89" s="131"/>
      <c r="V89" s="132"/>
      <c r="W89" s="6"/>
      <c r="X89" s="129"/>
      <c r="Y89" s="130">
        <f>VALUE(X88)+VALUE(Y88)+VALUE(Z88)+VALUE(AA88)</f>
        <v>240</v>
      </c>
      <c r="Z89" s="130"/>
      <c r="AA89" s="133"/>
    </row>
    <row r="90" spans="1:27" ht="5.0999999999999996" customHeight="1" thickBot="1">
      <c r="A90" s="143"/>
      <c r="B90" s="144"/>
      <c r="C90" s="145"/>
      <c r="D90" s="144"/>
      <c r="E90" s="144"/>
      <c r="F90" s="144"/>
      <c r="G90" s="144"/>
      <c r="H90" s="144"/>
      <c r="I90" s="144"/>
      <c r="J90" s="144"/>
      <c r="K90" s="144"/>
      <c r="L90" s="144"/>
      <c r="M90" s="144"/>
      <c r="N90" s="144"/>
      <c r="O90" s="144"/>
      <c r="P90" s="144"/>
      <c r="Q90" s="144"/>
      <c r="R90" s="144"/>
      <c r="S90" s="144"/>
      <c r="T90" s="144"/>
      <c r="U90" s="144"/>
      <c r="V90" s="144"/>
      <c r="W90" s="144"/>
      <c r="X90" s="144"/>
      <c r="Y90" s="144"/>
      <c r="Z90" s="144"/>
      <c r="AA90" s="146"/>
    </row>
    <row r="91" spans="1:27" ht="13.8" thickTop="1"/>
  </sheetData>
  <mergeCells count="28">
    <mergeCell ref="R9:U9"/>
    <mergeCell ref="V9:V10"/>
    <mergeCell ref="W9:W10"/>
    <mergeCell ref="X9:AA9"/>
    <mergeCell ref="L10:O10"/>
    <mergeCell ref="R10:U10"/>
    <mergeCell ref="X10:AA10"/>
    <mergeCell ref="J9:J10"/>
    <mergeCell ref="K9:K10"/>
    <mergeCell ref="L9:O9"/>
    <mergeCell ref="P9:P10"/>
    <mergeCell ref="Q9:Q10"/>
    <mergeCell ref="A70:B71"/>
    <mergeCell ref="A34:B35"/>
    <mergeCell ref="A52:B53"/>
    <mergeCell ref="A87:B88"/>
    <mergeCell ref="G3:H3"/>
    <mergeCell ref="A7:A11"/>
    <mergeCell ref="B7:B11"/>
    <mergeCell ref="C7:C11"/>
    <mergeCell ref="D7:D11"/>
    <mergeCell ref="E7:I7"/>
    <mergeCell ref="E8:E11"/>
    <mergeCell ref="F8:I8"/>
    <mergeCell ref="F9:F11"/>
    <mergeCell ref="G9:G11"/>
    <mergeCell ref="H9:H11"/>
    <mergeCell ref="I9:I11"/>
  </mergeCells>
  <phoneticPr fontId="9" type="noConversion"/>
  <pageMargins left="0.19685039370078741" right="0.19685039370078741" top="0.19685039370078741" bottom="0.19685039370078741" header="0.51181102362204722" footer="0.51181102362204722"/>
  <pageSetup paperSize="9" scale="46" fitToHeight="0" orientation="portrait" r:id="rId1"/>
  <headerFooter alignWithMargins="0">
    <oddHeader>&amp;R&amp;F,&amp;A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4</vt:i4>
      </vt:variant>
    </vt:vector>
  </HeadingPairs>
  <TitlesOfParts>
    <vt:vector size="7" baseType="lpstr">
      <vt:lpstr>S2Mech1</vt:lpstr>
      <vt:lpstr>Wariant B</vt:lpstr>
      <vt:lpstr>Wariant C</vt:lpstr>
      <vt:lpstr>S2Mech1!Obszar_wydruku</vt:lpstr>
      <vt:lpstr>'Wariant B'!Obszar_wydruku</vt:lpstr>
      <vt:lpstr>S2Mech1!Tytuły_wydruku</vt:lpstr>
      <vt:lpstr>'Wariant B'!Tytuły_wydruku</vt:lpstr>
    </vt:vector>
  </TitlesOfParts>
  <Company>Politechnika Poznańska - WBMiZ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WIM</dc:creator>
  <cp:lastModifiedBy>Krzysztof Dyrka</cp:lastModifiedBy>
  <cp:lastPrinted>2020-05-04T12:49:15Z</cp:lastPrinted>
  <dcterms:created xsi:type="dcterms:W3CDTF">2009-11-06T10:46:43Z</dcterms:created>
  <dcterms:modified xsi:type="dcterms:W3CDTF">2022-03-04T08:30:30Z</dcterms:modified>
</cp:coreProperties>
</file>